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ЭтаКнига" defaultThemeVersion="124226"/>
  <bookViews>
    <workbookView xWindow="0" yWindow="0" windowWidth="28800" windowHeight="13725" activeTab="0"/>
  </bookViews>
  <sheets>
    <sheet name="ТРАФАРЕТ" sheetId="1" r:id="rId1"/>
  </sheets>
  <definedNames/>
  <calcPr calcId="152511" fullPrecision="0"/>
</workbook>
</file>

<file path=xl/sharedStrings.xml><?xml version="1.0" encoding="utf-8"?>
<sst xmlns="http://schemas.openxmlformats.org/spreadsheetml/2006/main" count="1565" uniqueCount="511">
  <si>
    <t>383</t>
  </si>
  <si>
    <t xml:space="preserve">Единица измерения:  руб </t>
  </si>
  <si>
    <t>4</t>
  </si>
  <si>
    <t>КОДЫ</t>
  </si>
  <si>
    <t>в том числе:</t>
  </si>
  <si>
    <t>Расходы бюджета - всего</t>
  </si>
  <si>
    <t>010</t>
  </si>
  <si>
    <t>200</t>
  </si>
  <si>
    <t>500</t>
  </si>
  <si>
    <t>700</t>
  </si>
  <si>
    <t xml:space="preserve">       из них:</t>
  </si>
  <si>
    <t xml:space="preserve">      в том числе:</t>
  </si>
  <si>
    <t>520</t>
  </si>
  <si>
    <t>620</t>
  </si>
  <si>
    <t>710</t>
  </si>
  <si>
    <t>720</t>
  </si>
  <si>
    <t>Изменение остатков средств</t>
  </si>
  <si>
    <t>х</t>
  </si>
  <si>
    <t>Результат исполнения бюджета (дефицит / профицит)</t>
  </si>
  <si>
    <t>0503117</t>
  </si>
  <si>
    <t xml:space="preserve">              Форма 0503117  с.2</t>
  </si>
  <si>
    <t xml:space="preserve">          по ОКПО</t>
  </si>
  <si>
    <t xml:space="preserve">             Дата</t>
  </si>
  <si>
    <t>Исполнено</t>
  </si>
  <si>
    <t xml:space="preserve"> 2. Расходы бюджета</t>
  </si>
  <si>
    <t>5</t>
  </si>
  <si>
    <t>6</t>
  </si>
  <si>
    <t xml:space="preserve">                        Форма 0503117  с.3</t>
  </si>
  <si>
    <t>Доходы бюджета - всего</t>
  </si>
  <si>
    <t>1. Доходы бюджета</t>
  </si>
  <si>
    <t xml:space="preserve">    Глава по БК</t>
  </si>
  <si>
    <t>"________"    ________________________  20  ___  г.</t>
  </si>
  <si>
    <t xml:space="preserve">                                  3. Источники финансирования дефицита бюджета</t>
  </si>
  <si>
    <t>Источники финансирования дефицита бюджета - всего</t>
  </si>
  <si>
    <t>источники внутреннего финансирования бюджета</t>
  </si>
  <si>
    <t>источники внешнего финансирования бюджета</t>
  </si>
  <si>
    <t>ОТЧЕТ ОБ ИСПОЛНЕНИИ БЮДЖЕТА</t>
  </si>
  <si>
    <t>Наименование финансового органа</t>
  </si>
  <si>
    <t>Наименование публично-правового образования</t>
  </si>
  <si>
    <t>Наименование показателя</t>
  </si>
  <si>
    <t>Код
стро-
ки</t>
  </si>
  <si>
    <t>Код дохода по бюджетной классификации</t>
  </si>
  <si>
    <t>Утвержденные бюджетные назначения</t>
  </si>
  <si>
    <t>Неисполненные назначения</t>
  </si>
  <si>
    <t>Код расхода по бюджетной классификации</t>
  </si>
  <si>
    <t>Код источника финансирования дефицита бюджета по бюджетной классификации</t>
  </si>
  <si>
    <t xml:space="preserve">                                            (подпись)</t>
  </si>
  <si>
    <t>(расшифровка подписи)</t>
  </si>
  <si>
    <t>Руководитель          ____________________</t>
  </si>
  <si>
    <t xml:space="preserve">Главный бухгалтер ____________________ </t>
  </si>
  <si>
    <t>Руководитель финансово-
экономической службы</t>
  </si>
  <si>
    <t>(подпись)</t>
  </si>
  <si>
    <t xml:space="preserve">на  </t>
  </si>
  <si>
    <t>00001000000000000000</t>
  </si>
  <si>
    <t>Изменение остатков средств на счетах по учету средств бюджета</t>
  </si>
  <si>
    <t>00001050000000000000</t>
  </si>
  <si>
    <t>00001060000000000000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</si>
  <si>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</si>
  <si>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x</t>
  </si>
  <si>
    <t xml:space="preserve">        по ОКТМО</t>
  </si>
  <si>
    <t>Периодичность:  месячная, квартальная, годовая</t>
  </si>
  <si>
    <t>Бюджет Взвадского сельского поселения</t>
  </si>
  <si>
    <t>01 сентября 2017 г.</t>
  </si>
  <si>
    <t>04198708</t>
  </si>
  <si>
    <t>Муниципальное учреждение культуры Взвадский сельский Дом культуры</t>
  </si>
  <si>
    <t>334</t>
  </si>
  <si>
    <t>5322009712</t>
  </si>
  <si>
    <t>МЕСЯЦ</t>
  </si>
  <si>
    <t>3</t>
  </si>
  <si>
    <t>01.09.2017</t>
  </si>
  <si>
    <t>49639419</t>
  </si>
  <si>
    <t>01050000000000600</t>
  </si>
  <si>
    <t>i2_00001050000000000600</t>
  </si>
  <si>
    <t>Уменьшение остатков средств бюджетов</t>
  </si>
  <si>
    <t>000</t>
  </si>
  <si>
    <t>01050200000000600</t>
  </si>
  <si>
    <t>Уменьшение прочих остатков средств бюджетов</t>
  </si>
  <si>
    <t>i2_00001050200000000600</t>
  </si>
  <si>
    <t>i2_00001050201000000610</t>
  </si>
  <si>
    <t>01050201000000610</t>
  </si>
  <si>
    <t>Уменьшение прочих остатков денежных средств бюджетов</t>
  </si>
  <si>
    <t>01050201100000610</t>
  </si>
  <si>
    <t>Уменьшение прочих остатков денежных средств бюджетов сельских поселений</t>
  </si>
  <si>
    <t>i2_00001050000000000500</t>
  </si>
  <si>
    <t>01050000000000500</t>
  </si>
  <si>
    <t>Увеличение остатков средств бюджетов</t>
  </si>
  <si>
    <t>Увеличение прочих остатков средств бюджетов</t>
  </si>
  <si>
    <t>01050200000000500</t>
  </si>
  <si>
    <t>i2_00001050200000000500</t>
  </si>
  <si>
    <t>i2_00001050201000000510</t>
  </si>
  <si>
    <t>Увеличение прочих остатков денежных средств бюджетов</t>
  </si>
  <si>
    <t>01050201000000510</t>
  </si>
  <si>
    <t>Увеличение прочих остатков денежных средств бюджетов сельских поселений</t>
  </si>
  <si>
    <t>01050201100000510</t>
  </si>
  <si>
    <t>ОБЩЕГОСУДАРСТВЕННЫЕ ВОПРОСЫ</t>
  </si>
  <si>
    <t>0100</t>
  </si>
  <si>
    <t>0000000000</t>
  </si>
  <si>
    <t>i2_00001000000000000000</t>
  </si>
  <si>
    <t>Функционирование высшего должностного лица субъекта Российской Федерации и муниципального образования</t>
  </si>
  <si>
    <t>0102</t>
  </si>
  <si>
    <t>i3_00001020000000000000</t>
  </si>
  <si>
    <t>Глава муниципального образования</t>
  </si>
  <si>
    <t>9000010020</t>
  </si>
  <si>
    <t>i5_00001029000010020000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</si>
  <si>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</si>
  <si>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</si>
  <si>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i6_00001029000010020100</t>
  </si>
  <si>
    <t>Расходы на выплаты персоналу государственных (муниципальных) органов</t>
  </si>
  <si>
    <t>120</t>
  </si>
  <si>
    <t>i6_00001029000010020120</t>
  </si>
  <si>
    <t>Фонд оплаты труда государственных (муниципальных) органов</t>
  </si>
  <si>
    <t>121</t>
  </si>
  <si>
    <t>Иные выплаты персоналу государственных (муниципальных) органов, за исключением фонда оплаты труда</t>
  </si>
  <si>
    <t>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</si>
  <si>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</si>
  <si>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</si>
  <si>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</si>
  <si>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</si>
  <si>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i3_00001040000000000000</t>
  </si>
  <si>
    <t>Муниципальная программа "Повышение эфективности бюджетных расходов Взвадского сельского поселения на 2014-2020г"</t>
  </si>
  <si>
    <t>1100010040</t>
  </si>
  <si>
    <t>i5_00001041100010040000</t>
  </si>
  <si>
    <t>Закупка товаров, работ и услуг для обеспечения государственных (муниципальных) нужд</t>
  </si>
  <si>
    <t>i6_00001041100010040200</t>
  </si>
  <si>
    <t>Иные закупки товаров, работ и услуг для обеспечения государственных (муниципальных) нужд</t>
  </si>
  <si>
    <t>240</t>
  </si>
  <si>
    <t>i6_00001041100010040240</t>
  </si>
  <si>
    <t>Прочая закупка товаров, работ и услуг для обеспечения государственных (муниципальных) нужд</t>
  </si>
  <si>
    <t>244</t>
  </si>
  <si>
    <t>иные межбюджетные трансферты</t>
  </si>
  <si>
    <t>i4_00001049000000000000</t>
  </si>
  <si>
    <t>9000000000</t>
  </si>
  <si>
    <t>Центральный апрарат</t>
  </si>
  <si>
    <t>i5_00001049000010040000</t>
  </si>
  <si>
    <t>9000010040</t>
  </si>
  <si>
    <t>i6_00001049000010040100</t>
  </si>
  <si>
    <t>i6_00001049000010040120</t>
  </si>
  <si>
    <t>i6_00001049000010040200</t>
  </si>
  <si>
    <t>i6_00001049000010040240</t>
  </si>
  <si>
    <t>Иные бюджетные ассигнования</t>
  </si>
  <si>
    <t>800</t>
  </si>
  <si>
    <t>i6_00001049000010040800</t>
  </si>
  <si>
    <t>Уплата налогов, сборов и иных платежей</t>
  </si>
  <si>
    <t>850</t>
  </si>
  <si>
    <t>i6_00001049000010040850</t>
  </si>
  <si>
    <t>Уплата налога на имущество организаций и земельного налога</t>
  </si>
  <si>
    <t>851</t>
  </si>
  <si>
    <t>Уплата прочих налогов, сборов</t>
  </si>
  <si>
    <t>852</t>
  </si>
  <si>
    <t>Уплата иных платежей</t>
  </si>
  <si>
    <t>853</t>
  </si>
  <si>
    <t>Содержание штатных единиц,осуществляющих передаваемые  отдельные государственные полномочия на органи зацию деятельности по сбору и транспортированию  твердых комунальных отходов</t>
  </si>
  <si>
    <t>i5_00001049000170280000</t>
  </si>
  <si>
    <t>9000170280</t>
  </si>
  <si>
    <t>i6_00001049000170280100</t>
  </si>
  <si>
    <t>i6_00001049000170280120</t>
  </si>
  <si>
    <t>i6_00001049000170280200</t>
  </si>
  <si>
    <t>i6_00001049000170280240</t>
  </si>
  <si>
    <t>Обеспечение деятельности финансовых, налоговых и таможенных органов и органов финансового (финансово-бюджетного) надзора</t>
  </si>
  <si>
    <t>i3_00001060000000000000</t>
  </si>
  <si>
    <t>0106</t>
  </si>
  <si>
    <t>иные междюбжетные трасферты</t>
  </si>
  <si>
    <t>i5_00001069000000050000</t>
  </si>
  <si>
    <t>9000000050</t>
  </si>
  <si>
    <t>Межбюджетные трансферты</t>
  </si>
  <si>
    <t>i6_00001069000000050500</t>
  </si>
  <si>
    <t>Иные межбюджетные трансферты</t>
  </si>
  <si>
    <t>540</t>
  </si>
  <si>
    <t>Другие общегосударственные вопросы</t>
  </si>
  <si>
    <t>i3_00001130000000000000</t>
  </si>
  <si>
    <t>0113</t>
  </si>
  <si>
    <t>i4_00001139000000000000</t>
  </si>
  <si>
    <t>реализация гос. функций связанных с общегосударственным управлением</t>
  </si>
  <si>
    <t>i5_00001139000040110000</t>
  </si>
  <si>
    <t>9000040110</t>
  </si>
  <si>
    <t>i6_00001139000040110200</t>
  </si>
  <si>
    <t>i6_00001139000040110240</t>
  </si>
  <si>
    <t>НАЦИОНАЛЬНАЯ ОБОРОНА</t>
  </si>
  <si>
    <t>i2_00002000000000000000</t>
  </si>
  <si>
    <t>0200</t>
  </si>
  <si>
    <t>0203</t>
  </si>
  <si>
    <t>i3_00002030000000000000</t>
  </si>
  <si>
    <t>Мобилизационная и вневойсковая подготовка</t>
  </si>
  <si>
    <t>i4_00002039000000000000</t>
  </si>
  <si>
    <t>9000051180</t>
  </si>
  <si>
    <t>i5_00002039000051180000</t>
  </si>
  <si>
    <t>Осуществление первичного  воинского учета</t>
  </si>
  <si>
    <t>i6_00002039000051180100</t>
  </si>
  <si>
    <t>i6_00002039000051180120</t>
  </si>
  <si>
    <t>i6_00002039000051180200</t>
  </si>
  <si>
    <t>i6_00002039000051180240</t>
  </si>
  <si>
    <t>0300</t>
  </si>
  <si>
    <t>i2_00003000000000000000</t>
  </si>
  <si>
    <t>НАЦИОНАЛЬНАЯ БЕЗОПАСНОСТЬ И ПРАВООХРАНИТЕЛЬНАЯ ДЕЯТЕЛЬНОСТЬ</t>
  </si>
  <si>
    <t>0310</t>
  </si>
  <si>
    <t>i3_00003100000000000000</t>
  </si>
  <si>
    <t>Обеспечение пожарной безопасности</t>
  </si>
  <si>
    <t>0900040140</t>
  </si>
  <si>
    <t>i5_00003100900040140000</t>
  </si>
  <si>
    <t>обеспечение пожарной безопасности</t>
  </si>
  <si>
    <t>i6_00003100900040140200</t>
  </si>
  <si>
    <t>i6_00003100900040140240</t>
  </si>
  <si>
    <t>i4_00003109000000000000</t>
  </si>
  <si>
    <t>0400</t>
  </si>
  <si>
    <t>i2_00004000000000000000</t>
  </si>
  <si>
    <t>НАЦИОНАЛЬНАЯ ЭКОНОМИКА</t>
  </si>
  <si>
    <t>0409</t>
  </si>
  <si>
    <t>i3_00004090000000000000</t>
  </si>
  <si>
    <t>Дорожное хозяйство (дорожные фонды)</t>
  </si>
  <si>
    <t>0200000000</t>
  </si>
  <si>
    <t>i4_00004090200000000000</t>
  </si>
  <si>
    <t>Муниципальная программа  "Совершенствование и содержание  дорог общего пользования местного значения на территории Взвадского сельского поселения ра 2014-2020г"</t>
  </si>
  <si>
    <t>0210071520</t>
  </si>
  <si>
    <t>i5_00004090210071520000</t>
  </si>
  <si>
    <t>Подпрограмма "Капитальный ремонт и ремонт автомобильных дорог общего пользования местного значения на территории Взвадского сельского поселения на 2014-2020 годы"</t>
  </si>
  <si>
    <t>i6_00004090210071520200</t>
  </si>
  <si>
    <t>i6_00004090210071520240</t>
  </si>
  <si>
    <t>Софинансирование подпрограммы "Капитальный ремонт и ремонт автомобильных дорог общего пользования местного значения на территории Взвадского сельского поселения на 2014-2020годы"</t>
  </si>
  <si>
    <t>02100S1520</t>
  </si>
  <si>
    <t>i5_000040902100S1520000</t>
  </si>
  <si>
    <t>i6_000040902100S1520200</t>
  </si>
  <si>
    <t>i6_000040902100S1520240</t>
  </si>
  <si>
    <t>Подпрограмма " Содержание автомобильных дорог общего пользования местного значения  на территории  Взавадского сельского поселения на 2014-2020г."</t>
  </si>
  <si>
    <t>i5_00004090220040230000</t>
  </si>
  <si>
    <t>0220040230</t>
  </si>
  <si>
    <t>i6_00004090220040230200</t>
  </si>
  <si>
    <t>i6_00004090220040230240</t>
  </si>
  <si>
    <t>Другие вопросы в области национальной экономики</t>
  </si>
  <si>
    <t>i3_00004120000000000000</t>
  </si>
  <si>
    <t>0412</t>
  </si>
  <si>
    <t>i4_00004120300010000000</t>
  </si>
  <si>
    <t>0300010000</t>
  </si>
  <si>
    <t>Муниципальная программа  "Развитие малого и среднего  предпринимательства в Взвадском сельском поселении на 2014-2020г"</t>
  </si>
  <si>
    <t>i5_00004120300040000000</t>
  </si>
  <si>
    <t>0300040000</t>
  </si>
  <si>
    <t>i6_00004120300040000200</t>
  </si>
  <si>
    <t>i6_00004120300040000240</t>
  </si>
  <si>
    <t>ЖИЛИЩНО-КОММУНАЛЬНОЕ ХОЗЯЙСТВО</t>
  </si>
  <si>
    <t>i2_00005000000000000000</t>
  </si>
  <si>
    <t>0500</t>
  </si>
  <si>
    <t>Коммунальное хозяйство</t>
  </si>
  <si>
    <t>i3_00005020000000000000</t>
  </si>
  <si>
    <t>0502</t>
  </si>
  <si>
    <t>Муниципальная программа " Организация благоустройста территории и содержание объектов внешнего благоустройства на территории Взвадского сельского поселения на 2014-2020 г".</t>
  </si>
  <si>
    <t>i4_00005020100000000000</t>
  </si>
  <si>
    <t>0100000000</t>
  </si>
  <si>
    <t>Подпрограмма "Энергосбережение и повышение энергетической эффективности на территории Взвадского сельского поселения на 2014-2020г".</t>
  </si>
  <si>
    <t>i5_00005020140040410000</t>
  </si>
  <si>
    <t>0140040410</t>
  </si>
  <si>
    <t>i6_00005020140040410200</t>
  </si>
  <si>
    <t>i6_00005020140040410240</t>
  </si>
  <si>
    <t>Благоустройство</t>
  </si>
  <si>
    <t>i3_00005030000000000000</t>
  </si>
  <si>
    <t>0503</t>
  </si>
  <si>
    <t>i4_00005030100000000000</t>
  </si>
  <si>
    <t>Подпрограмма "Уборка и озеленение територии Взвадского сельского поселения на 2014-2020г"</t>
  </si>
  <si>
    <t>i5_00005030110040530000</t>
  </si>
  <si>
    <t>0110040530</t>
  </si>
  <si>
    <t>i6_00005030110040530200</t>
  </si>
  <si>
    <t>i6_00005030110040530240</t>
  </si>
  <si>
    <t>Благоустройство зоны отдыха  на территории ТОС "улица Заводская" в рамках реализации проекта местной инициативы граждан Взвадского сельского поселения на 2017 год на основании  протокола общего собрания жителй ТОС "улица заводская" от 23.03.2017 №1</t>
  </si>
  <si>
    <t>0110072090</t>
  </si>
  <si>
    <t>i5_00005030110072090000</t>
  </si>
  <si>
    <t>i6_00005030110072090200</t>
  </si>
  <si>
    <t>i6_00005030110072090240</t>
  </si>
  <si>
    <t>Софинансирование мероприятий "Благоустройство зоны отдыха на территории ТОС"улица Заводская",в рамках реализации проекта местной инициативы граждан Взвадского сельского поселения на 2017 год на основании протокола общего  собрания жителей ТОС "улица Заводская" от 23.03.2017 года №1.</t>
  </si>
  <si>
    <t>01100S2090</t>
  </si>
  <si>
    <t>i5_000050301100S2090000</t>
  </si>
  <si>
    <t>i6_000050301100S2090200</t>
  </si>
  <si>
    <t>i6_000050301100S2090240</t>
  </si>
  <si>
    <t>Подпрограмма "Освещение улиц территории Взвадского поселения на 2014-2020г"</t>
  </si>
  <si>
    <t>0120040510</t>
  </si>
  <si>
    <t>i5_00005030120040510000</t>
  </si>
  <si>
    <t>i6_00005030120040510200</t>
  </si>
  <si>
    <t>i6_00005030120040510240</t>
  </si>
  <si>
    <t>i6_00005030120040510800</t>
  </si>
  <si>
    <t>i6_00005030120040510850</t>
  </si>
  <si>
    <t>i5_00005030130040540000</t>
  </si>
  <si>
    <t>0130040540</t>
  </si>
  <si>
    <t>Подпрограмма "Содержание мест захоронения на территории Взвадского сельского поселения на 2014-2020г"</t>
  </si>
  <si>
    <t>i6_00005030130040540200</t>
  </si>
  <si>
    <t>i6_00005030130040540240</t>
  </si>
  <si>
    <t>Государственная программа Российской Федерации "Охрана окружающей среды" на 2012 - 2020 годы</t>
  </si>
  <si>
    <t>1200000000</t>
  </si>
  <si>
    <t>i4_00005031200000000000</t>
  </si>
  <si>
    <t>Строительство детской игровой площадки с участием граждан,проживающих в д Чертицко</t>
  </si>
  <si>
    <t>12000L0185</t>
  </si>
  <si>
    <t>i5_000050312000L0185000</t>
  </si>
  <si>
    <t>i6_000050312000L0185200</t>
  </si>
  <si>
    <t>i6_000050312000L0185240</t>
  </si>
  <si>
    <t>Субсидии бюджетам сельских поселений на реализацию федеральных целевых программ</t>
  </si>
  <si>
    <t>12000R0185</t>
  </si>
  <si>
    <t>i5_000050312000R0185000</t>
  </si>
  <si>
    <t>i6_000050312000R0185200</t>
  </si>
  <si>
    <t>i6_000050312000R0185240</t>
  </si>
  <si>
    <t>ОБРАЗОВАНИЕ</t>
  </si>
  <si>
    <t>0700</t>
  </si>
  <si>
    <t>i2_00007000000000000000</t>
  </si>
  <si>
    <t>Молодежная политика</t>
  </si>
  <si>
    <t>0707</t>
  </si>
  <si>
    <t>i3_00007070000000000000</t>
  </si>
  <si>
    <t>i4_00007079000000000000</t>
  </si>
  <si>
    <t>Организвционно-воспитательная работа с молодежью</t>
  </si>
  <si>
    <t>9000040070</t>
  </si>
  <si>
    <t>i5_00007079000040070000</t>
  </si>
  <si>
    <t>i6_00007079000040070200</t>
  </si>
  <si>
    <t>i6_00007079000040070240</t>
  </si>
  <si>
    <t>Другие вопросы в области образования</t>
  </si>
  <si>
    <t>0709</t>
  </si>
  <si>
    <t>i3_00007090000000000000</t>
  </si>
  <si>
    <t>i4_00007099000000000000</t>
  </si>
  <si>
    <t>9000071360</t>
  </si>
  <si>
    <t>i5_00007099000071360000</t>
  </si>
  <si>
    <t>i6_00007099000071360200</t>
  </si>
  <si>
    <t>i6_00007099000071360240</t>
  </si>
  <si>
    <t>Субсидии на организацию профессионального образования и дополнительного  профессионального образования выборных должностных лиц, служащих и муниципальных служащих Новгородской области</t>
  </si>
  <si>
    <t>9000072280</t>
  </si>
  <si>
    <t>i5_00007099000072280000</t>
  </si>
  <si>
    <t>i6_00007099000072280200</t>
  </si>
  <si>
    <t>i6_00007099000072280240</t>
  </si>
  <si>
    <t>i5_000070990000S2280000</t>
  </si>
  <si>
    <t>90000S2280</t>
  </si>
  <si>
    <t>Софинансирование на организацию профессионального образования  и дополнительного профессионального образования выборных должностных лиц, служащих и муниципальных служащих Новгородской области</t>
  </si>
  <si>
    <t>i6_000070990000S2280200</t>
  </si>
  <si>
    <t>i6_000070990000S2280240</t>
  </si>
  <si>
    <t>0800</t>
  </si>
  <si>
    <t>i2_00008000000000000000</t>
  </si>
  <si>
    <t>КУЛЬТУРА, КИНЕМАТОГРАФИЯ</t>
  </si>
  <si>
    <t>0801</t>
  </si>
  <si>
    <t>i3_00008010000000000000</t>
  </si>
  <si>
    <t>Культура</t>
  </si>
  <si>
    <t>0700000000</t>
  </si>
  <si>
    <t>i4_00008010700000000000</t>
  </si>
  <si>
    <t>Программа  "Развитие культуры на территории Взвадского сельского поселения на 2014-2020г"</t>
  </si>
  <si>
    <t>0700007142</t>
  </si>
  <si>
    <t>i5_00008010700007142000</t>
  </si>
  <si>
    <t>Иные межбюджетные трасферты начастичную компенсацию дополнительных расходов на повышение оплаты труда работников бюджетной сферы</t>
  </si>
  <si>
    <t>600</t>
  </si>
  <si>
    <t>i6_00008010700007142600</t>
  </si>
  <si>
    <t>Предоставление субсидий бюджетным, автономным учреждениям и иным некоммерческим организациям</t>
  </si>
  <si>
    <t>i6_00008010700007142620</t>
  </si>
  <si>
    <t>Субсидии автономным учреждениям</t>
  </si>
  <si>
    <t>621</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</si>
  <si>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</si>
  <si>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0700020060</t>
  </si>
  <si>
    <t>i5_00008010700020060000</t>
  </si>
  <si>
    <t>Учреждения культуры</t>
  </si>
  <si>
    <t>i6_00008010700020060600</t>
  </si>
  <si>
    <t>i6_00008010700020060620</t>
  </si>
  <si>
    <t>0700040060</t>
  </si>
  <si>
    <t>i5_00008010700040060000</t>
  </si>
  <si>
    <t>Мероприятия в сфере культуры</t>
  </si>
  <si>
    <t>i6_00008010700040060200</t>
  </si>
  <si>
    <t>i6_00008010700040060240</t>
  </si>
  <si>
    <t>1000</t>
  </si>
  <si>
    <t>i2_00010000000000000000</t>
  </si>
  <si>
    <t>СОЦИАЛЬНАЯ ПОЛИТИКА</t>
  </si>
  <si>
    <t>1001</t>
  </si>
  <si>
    <t>i3_00010010000000000000</t>
  </si>
  <si>
    <t>Пенсионное обеспечение</t>
  </si>
  <si>
    <t>i4_00010019000000000000</t>
  </si>
  <si>
    <t>9000080000</t>
  </si>
  <si>
    <t>i5_00010019000080000000</t>
  </si>
  <si>
    <t>Мероприятия в области социальной политике</t>
  </si>
  <si>
    <t>300</t>
  </si>
  <si>
    <t>i6_00010019000080000300</t>
  </si>
  <si>
    <t>Социальное обеспечение и иные выплаты населению</t>
  </si>
  <si>
    <t>310</t>
  </si>
  <si>
    <t>i6_00010019000080000310</t>
  </si>
  <si>
    <t>Публичные нормативные социальные выплаты гражданам</t>
  </si>
  <si>
    <t>312</t>
  </si>
  <si>
    <t>Иные пенсии, социальные доплаты к пенсиям</t>
  </si>
  <si>
    <t>1100</t>
  </si>
  <si>
    <t>i2_00011000000000000000</t>
  </si>
  <si>
    <t>ФИЗИЧЕСКАЯ КУЛЬТУРА И СПОРТ</t>
  </si>
  <si>
    <t>1101</t>
  </si>
  <si>
    <t>i3_00011010000000000000</t>
  </si>
  <si>
    <t>Физическая культура</t>
  </si>
  <si>
    <t>0800000000</t>
  </si>
  <si>
    <t>i4_00011010800000000000</t>
  </si>
  <si>
    <t>Государственная программа Российской Федерации "Обеспечение общественного порядка и противодействие преступности"</t>
  </si>
  <si>
    <t>0800040000</t>
  </si>
  <si>
    <t>i5_00011010800040000000</t>
  </si>
  <si>
    <t>Развитие  физической культуры и спорта на территории Взвадского сельского поселения</t>
  </si>
  <si>
    <t>i6_00011010800040000200</t>
  </si>
  <si>
    <t>i6_00011010800040000240</t>
  </si>
  <si>
    <t>10000000000000000</t>
  </si>
  <si>
    <t>НАЛОГОВЫЕ И НЕНАЛОГОВЫЕ ДОХОДЫ</t>
  </si>
  <si>
    <t>i2_00010100000000000000</t>
  </si>
  <si>
    <t>10100000000000000</t>
  </si>
  <si>
    <t>НАЛОГИ НА ПРИБЫЛЬ, ДОХОДЫ</t>
  </si>
  <si>
    <t>i2_00010102000010000110</t>
  </si>
  <si>
    <t>10102000010000110</t>
  </si>
  <si>
    <t>Налог на доходы физических лиц</t>
  </si>
  <si>
    <t>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</si>
  <si>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</si>
  <si>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i2_00010300000000000000</t>
  </si>
  <si>
    <t>10300000000000000</t>
  </si>
  <si>
    <t>НАЛОГИ НА ТОВАРЫ (РАБОТЫ, УСЛУГИ), РЕАЛИЗУЕМЫЕ НА ТЕРРИТОРИИ РОССИЙСКОЙ ФЕДЕРАЦИИ</t>
  </si>
  <si>
    <t>i2_00010302000010000110</t>
  </si>
  <si>
    <t>10302000010000110</t>
  </si>
  <si>
    <t>Акцизы по подакцизным товарам (продукции), производимым на территории Российской Федерации</t>
  </si>
  <si>
    <t>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</si>
  <si>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</si>
  <si>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</si>
  <si>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</si>
  <si>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</si>
  <si>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</si>
  <si>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</si>
  <si>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</si>
  <si>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i2_00010500000000000000</t>
  </si>
  <si>
    <t>10500000000000000</t>
  </si>
  <si>
    <t>НАЛОГИ НА СОВОКУПНЫЙ ДОХОД</t>
  </si>
  <si>
    <t>i2_00010503000010000110</t>
  </si>
  <si>
    <t>10503000010000110</t>
  </si>
  <si>
    <t>Единый сельскохозяйственный налог</t>
  </si>
  <si>
    <t>10503010010000110</t>
  </si>
  <si>
    <t>i2_00010600000000000000</t>
  </si>
  <si>
    <t>10600000000000000</t>
  </si>
  <si>
    <t>НАЛОГИ НА ИМУЩЕСТВО</t>
  </si>
  <si>
    <t>i2_00010601000000000110</t>
  </si>
  <si>
    <t>10601000000000110</t>
  </si>
  <si>
    <t>Налог на имущество физических лиц</t>
  </si>
  <si>
    <t>10601030100000110</t>
  </si>
  <si>
    <t>Налог на имущество физических лиц, взимаемый по ставкам, применяемым к объектам налогообложения, расположенным в границах сельских поселений</t>
  </si>
  <si>
    <t>i2_00010606000000000110</t>
  </si>
  <si>
    <t>10606000000000110</t>
  </si>
  <si>
    <t>Земельный налог</t>
  </si>
  <si>
    <t>i2_00010606030000000110</t>
  </si>
  <si>
    <t>10606030000000110</t>
  </si>
  <si>
    <t>Земельный налог с организаций</t>
  </si>
  <si>
    <t>10606033100000110</t>
  </si>
  <si>
    <t>Земельный налог с организаций, обладающих земельным участком, расположенным в границах сельских поселений</t>
  </si>
  <si>
    <t>i2_00010606040000000110</t>
  </si>
  <si>
    <t>10606040000000110</t>
  </si>
  <si>
    <t>Земельный налог с физических лиц</t>
  </si>
  <si>
    <t>10606043100000110</t>
  </si>
  <si>
    <t>Земельный налог с физических лиц, обладающих земельным участком, расположенным в границах сельских поселений</t>
  </si>
  <si>
    <t>i2_00010800000000000000</t>
  </si>
  <si>
    <t>10800000000000000</t>
  </si>
  <si>
    <t>ГОСУДАРСТВЕННАЯ ПОШЛИНА</t>
  </si>
  <si>
    <t>i2_00010804000010000110</t>
  </si>
  <si>
    <t>10804000010000110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</si>
  <si>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</si>
  <si>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10804020010000110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</si>
  <si>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</si>
  <si>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i2_00011400000000000000</t>
  </si>
  <si>
    <t>11400000000000000</t>
  </si>
  <si>
    <t>ДОХОДЫ ОТ ПРОДАЖИ МАТЕРИАЛЬНЫХ И НЕМАТЕРИАЛЬНЫХ АКТИВОВ</t>
  </si>
  <si>
    <t>i2_00011406000000000430</t>
  </si>
  <si>
    <t>11406000000000430</t>
  </si>
  <si>
    <t>Доходы от продажи земельных участков, находящихся в государственной и муниципальной собственности</t>
  </si>
  <si>
    <t>11406020000000430</t>
  </si>
  <si>
    <t>i2_00011406020000000430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</si>
  <si>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</si>
  <si>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11406025100000430</t>
  </si>
  <si>
    <t>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</si>
  <si>
    <t>11700000000000000</t>
  </si>
  <si>
    <t>i2_00011700000000000000</t>
  </si>
  <si>
    <t>ПРОЧИЕ НЕНАЛОГОВЫЕ ДОХОДЫ</t>
  </si>
  <si>
    <t>11705000000000180</t>
  </si>
  <si>
    <t>i2_00011705000000000180</t>
  </si>
  <si>
    <t>Прочие неналоговые доходы</t>
  </si>
  <si>
    <t>11705050100000180</t>
  </si>
  <si>
    <t>Прочие неналоговые доходы бюджетов сельских поселений</t>
  </si>
  <si>
    <t>20000000000000000</t>
  </si>
  <si>
    <t>i2_00020000000000000000</t>
  </si>
  <si>
    <t>БЕЗВОЗМЕЗДНЫЕ ПОСТУПЛЕНИЯ</t>
  </si>
  <si>
    <t>20200000000000000</t>
  </si>
  <si>
    <t>i2_00020200000000000000</t>
  </si>
  <si>
    <t>БЕЗВОЗМЕЗДНЫЕ ПОСТУПЛЕНИЯ ОТ ДРУГИХ БЮДЖЕТОВ БЮДЖЕТНОЙ СИСТЕМЫ РОССИЙСКОЙ ФЕДЕРАЦИИ</t>
  </si>
  <si>
    <t>20210000000000151</t>
  </si>
  <si>
    <t>i2_00020210000000000151</t>
  </si>
  <si>
    <t>Дотации бюджетам бюджетной системы Российской Федерации</t>
  </si>
  <si>
    <t>20215001000000151</t>
  </si>
  <si>
    <t>i2_00020215001000000151</t>
  </si>
  <si>
    <t>Дотации на выравнивание бюджетной обеспеченности</t>
  </si>
  <si>
    <t>20215001100000151</t>
  </si>
  <si>
    <t>Дотации бюджетам сельских поселений на выравнивание бюджетной обеспеченности</t>
  </si>
  <si>
    <t>20220000000000151</t>
  </si>
  <si>
    <t>i2_00020220000000000151</t>
  </si>
  <si>
    <t>Субсидии бюджетам бюджетной системы Российской Федерации (межбюджетные субсидии)</t>
  </si>
  <si>
    <t>20220051000000151</t>
  </si>
  <si>
    <t>i2_00020220051000000151</t>
  </si>
  <si>
    <t>Субсидии бюджетам на реализацию федеральных целевых программ</t>
  </si>
  <si>
    <t>20220051100000151</t>
  </si>
  <si>
    <t>20229999000000151</t>
  </si>
  <si>
    <t>i2_00020229999000000151</t>
  </si>
  <si>
    <t>Прочие субсидии</t>
  </si>
  <si>
    <t>20229999100000151</t>
  </si>
  <si>
    <t>Прочие субсидии бюджетам сельских поселений</t>
  </si>
  <si>
    <t>i2_00020230000000000151</t>
  </si>
  <si>
    <t>20230000000000151</t>
  </si>
  <si>
    <t>Субвенции бюджетам бюджетной системы Российской Федерации</t>
  </si>
  <si>
    <t>i2_00020230024000000151</t>
  </si>
  <si>
    <t>20230024000000151</t>
  </si>
  <si>
    <t>Субвенции местным бюджетам на выполнение передаваемых полномочий субъектов Российской Федерации</t>
  </si>
  <si>
    <t>20230024100000151</t>
  </si>
  <si>
    <t>Субвенции бюджетам сельских поселений на выполнение передаваемых полномочий субъектов Российской Федерации</t>
  </si>
  <si>
    <t>i2_00020235118000000151</t>
  </si>
  <si>
    <t>20235118000000151</t>
  </si>
  <si>
    <t>Субвенции бюджетам на осуществление первичного воинского учета на территориях, где отсутствуют военные комиссариаты</t>
  </si>
  <si>
    <t>20235118100000151</t>
  </si>
  <si>
    <t>Субвенции бюджетам сельских поселений на осуществление первичного воинского учета на территориях, где отсутствуют военные комиссариаты</t>
  </si>
  <si>
    <t>i2_00020240000000000151</t>
  </si>
  <si>
    <t>20240000000000151</t>
  </si>
  <si>
    <t>i2_00020249999000000151</t>
  </si>
  <si>
    <t>20249999000000151</t>
  </si>
  <si>
    <t>Прочие межбюджетные трансферты, передаваемые бюджетам</t>
  </si>
  <si>
    <t>20249999100000151</t>
  </si>
  <si>
    <t>Прочие межбюджетные трансферты, передаваемые бюджетам сельских поселений</t>
  </si>
</sst>
</file>

<file path=xl/styles.xml><?xml version="1.0" encoding="utf-8"?>
<styleSheet xmlns="http://schemas.openxmlformats.org/spreadsheetml/2006/main" xmlns:mc="http://schemas.openxmlformats.org/markup-compatibility/2006" xmlns:x14ac="http://schemas.microsoft.com/office/spreadsheetml/2009/9/ac" mc:Ignorable="x14ac">
  <fonts count="20">
    <font>
      <sz val="10"/>
      <name val="Arial Cyr"/>
      <family val="2"/>
    </font>
    <font>
      <sz val="10"/>
      <name val="Arial"/>
      <family val="2"/>
    </font>
    <font>
      <b/>
      <sz val="11"/>
      <name val="Arial Cyr"/>
      <family val="2"/>
    </font>
    <font>
      <sz val="8"/>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indexed="13"/>
        <bgColor indexed="64"/>
      </patternFill>
    </fill>
    <fill>
      <patternFill patternType="lightGray">
        <bgColor indexed="42"/>
      </patternFill>
    </fill>
    <fill>
      <patternFill patternType="lightGray"/>
    </fill>
  </fills>
  <borders count="6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thick">
        <color indexed="56"/>
      </bottom>
    </border>
    <border>
      <left/>
      <right/>
      <top/>
      <bottom style="thick">
        <color indexed="27"/>
      </bottom>
    </border>
    <border>
      <left/>
      <right/>
      <top/>
      <bottom style="medium">
        <color indexed="27"/>
      </bottom>
    </border>
    <border>
      <left/>
      <right/>
      <top style="thin">
        <color indexed="56"/>
      </top>
      <bottom style="double">
        <color indexed="56"/>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10"/>
      </bottom>
    </border>
    <border>
      <left style="thin"/>
      <right style="thin"/>
      <top style="thin"/>
      <bottom style="medium"/>
    </border>
    <border>
      <left/>
      <right/>
      <top/>
      <bottom style="thin"/>
    </border>
    <border>
      <left/>
      <right style="thin"/>
      <top/>
      <bottom style="thin"/>
    </border>
    <border>
      <left/>
      <right style="medium"/>
      <top/>
      <bottom style="hair"/>
    </border>
    <border>
      <left style="medium"/>
      <right style="thin"/>
      <top/>
      <bottom style="thin"/>
    </border>
    <border>
      <left style="medium"/>
      <right style="thin"/>
      <top style="thin"/>
      <bottom style="thin"/>
    </border>
    <border>
      <left/>
      <right style="medium"/>
      <top style="hair"/>
      <bottom style="thin"/>
    </border>
    <border>
      <left style="medium"/>
      <right style="thin"/>
      <top style="thin"/>
      <bottom style="medium"/>
    </border>
    <border>
      <left/>
      <right style="thin"/>
      <top style="thin"/>
      <bottom style="medium"/>
    </border>
    <border>
      <left/>
      <right style="thin"/>
      <top/>
      <bottom style="medium"/>
    </border>
    <border>
      <left style="thin"/>
      <right style="thin"/>
      <top/>
      <bottom style="thin"/>
    </border>
    <border>
      <left style="medium"/>
      <right style="thin"/>
      <top style="medium"/>
      <bottom style="thin"/>
    </border>
    <border>
      <left style="medium"/>
      <right style="thin"/>
      <top style="thin"/>
      <bottom/>
    </border>
    <border>
      <left/>
      <right style="medium"/>
      <top style="thin"/>
      <bottom style="thin"/>
    </border>
    <border>
      <left style="medium"/>
      <right style="thin"/>
      <top style="medium"/>
      <bottom style="medium"/>
    </border>
    <border>
      <left/>
      <right style="thin"/>
      <top/>
      <bottom/>
    </border>
    <border>
      <left style="thin"/>
      <right style="thin"/>
      <top/>
      <bottom/>
    </border>
    <border>
      <left style="thin"/>
      <right style="medium"/>
      <top/>
      <bottom/>
    </border>
    <border>
      <left style="thin"/>
      <right style="thin"/>
      <top/>
      <bottom style="medium"/>
    </border>
    <border>
      <left style="thin"/>
      <right style="medium"/>
      <top style="thin"/>
      <bottom style="medium"/>
    </border>
    <border>
      <left style="thin"/>
      <right style="medium"/>
      <top/>
      <bottom style="medium"/>
    </border>
    <border>
      <left/>
      <right style="thin"/>
      <top style="medium"/>
      <bottom style="medium"/>
    </border>
    <border>
      <left style="thin"/>
      <right style="medium"/>
      <top/>
      <bottom style="thin"/>
    </border>
    <border>
      <left/>
      <right style="thin"/>
      <top style="thin"/>
      <bottom style="thin"/>
    </border>
    <border>
      <left style="thin"/>
      <right style="thin"/>
      <top style="thin"/>
      <bottom style="thin"/>
    </border>
    <border>
      <left style="thin"/>
      <right style="medium"/>
      <top style="thin"/>
      <bottom style="thin"/>
    </border>
    <border>
      <left style="thin"/>
      <right style="medium"/>
      <top style="thin"/>
      <bottom style="hair"/>
    </border>
    <border>
      <left style="thin"/>
      <right style="medium"/>
      <top style="hair"/>
      <bottom style="hair"/>
    </border>
    <border>
      <left style="thin"/>
      <right/>
      <top/>
      <bottom style="hair"/>
    </border>
    <border>
      <left style="thin"/>
      <right/>
      <top/>
      <bottom/>
    </border>
    <border>
      <left style="thin"/>
      <right style="medium"/>
      <top/>
      <bottom style="hair"/>
    </border>
    <border>
      <left style="medium"/>
      <right style="medium"/>
      <top style="medium"/>
      <bottom style="thin"/>
    </border>
    <border>
      <left style="medium"/>
      <right style="medium"/>
      <top style="thin"/>
      <bottom style="thin"/>
    </border>
    <border>
      <left style="medium"/>
      <right style="medium"/>
      <top/>
      <bottom style="thin"/>
    </border>
    <border>
      <left style="medium"/>
      <right style="medium"/>
      <top style="thin"/>
      <bottom style="medium"/>
    </border>
    <border>
      <left style="thin"/>
      <right style="medium"/>
      <top style="medium"/>
      <bottom style="medium"/>
    </border>
    <border>
      <left style="thin"/>
      <right style="medium"/>
      <top style="hair"/>
      <bottom style="thin"/>
    </border>
    <border>
      <left style="thin"/>
      <right/>
      <top style="thin"/>
      <bottom style="thin"/>
    </border>
    <border>
      <left style="thin"/>
      <right style="medium"/>
      <top style="medium"/>
      <bottom style="thin"/>
    </border>
    <border>
      <left style="thin"/>
      <right style="dotted"/>
      <top style="thin"/>
      <bottom style="thin"/>
    </border>
    <border>
      <left style="dotted"/>
      <right style="thin"/>
      <top style="thin"/>
      <bottom style="thin"/>
    </border>
    <border>
      <left style="dotted"/>
      <right style="dotted"/>
      <top style="thin"/>
      <bottom style="thin"/>
    </border>
    <border>
      <left style="dotted"/>
      <right/>
      <top style="thin"/>
      <bottom style="thin"/>
    </border>
    <border>
      <left/>
      <right/>
      <top style="thin"/>
      <bottom style="thin"/>
    </border>
    <border>
      <left/>
      <right style="dotted"/>
      <top style="thin"/>
      <bottom style="thin"/>
    </border>
    <border>
      <left style="thin"/>
      <right/>
      <top/>
      <bottom style="thin"/>
    </border>
    <border>
      <left style="thin"/>
      <right style="thin"/>
      <top style="thin"/>
      <bottom/>
    </border>
    <border>
      <left style="thin"/>
      <right/>
      <top style="thin"/>
      <bottom style="medium"/>
    </border>
    <border>
      <left/>
      <right/>
      <top style="thin"/>
      <bottom style="medium"/>
    </border>
    <border>
      <left style="thin"/>
      <right/>
      <top style="thin"/>
      <bottom/>
    </border>
    <border>
      <left/>
      <right/>
      <top style="thin"/>
      <bottom/>
    </border>
    <border>
      <left/>
      <right style="thin"/>
      <top style="thin"/>
      <bottom/>
    </border>
    <border>
      <left style="thin"/>
      <right/>
      <top style="medium"/>
      <bottom style="thin"/>
    </border>
    <border>
      <left/>
      <right/>
      <top style="medium"/>
      <bottom style="thin"/>
    </border>
    <border>
      <left/>
      <right style="thin"/>
      <top style="medium"/>
      <bottom style="thin"/>
    </border>
    <border>
      <left style="thin"/>
      <right/>
      <top style="medium"/>
      <bottom style="medium"/>
    </border>
    <border>
      <left/>
      <right/>
      <top style="medium"/>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11"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6" fillId="7" borderId="1" applyNumberFormat="0" applyAlignment="0" applyProtection="0"/>
    <xf numFmtId="0" fontId="7" fillId="15" borderId="2" applyNumberFormat="0" applyAlignment="0" applyProtection="0"/>
    <xf numFmtId="0" fontId="8" fillId="15" borderId="1" applyNumberFormat="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6" applyNumberFormat="0" applyFill="0" applyAlignment="0" applyProtection="0"/>
    <xf numFmtId="0" fontId="13" fillId="16" borderId="7" applyNumberFormat="0" applyAlignment="0" applyProtection="0"/>
    <xf numFmtId="0" fontId="14" fillId="0" borderId="0" applyNumberFormat="0" applyFill="0" applyBorder="0" applyAlignment="0" applyProtection="0"/>
    <xf numFmtId="0" fontId="15" fillId="7" borderId="0" applyNumberFormat="0" applyBorder="0" applyAlignment="0" applyProtection="0"/>
    <xf numFmtId="0" fontId="16" fillId="17" borderId="0" applyNumberFormat="0" applyBorder="0" applyAlignment="0" applyProtection="0"/>
    <xf numFmtId="0" fontId="17" fillId="0" borderId="0" applyNumberFormat="0" applyFill="0" applyBorder="0" applyAlignment="0" applyProtection="0"/>
    <xf numFmtId="0" fontId="0" fillId="4" borderId="8" applyNumberFormat="0" applyFont="0" applyAlignment="0" applyProtection="0"/>
    <xf numFmtId="0" fontId="18" fillId="0" borderId="9" applyNumberFormat="0" applyFill="0" applyAlignment="0" applyProtection="0"/>
    <xf numFmtId="0" fontId="18" fillId="0" borderId="0" applyNumberFormat="0" applyFill="0" applyBorder="0" applyAlignment="0" applyProtection="0"/>
    <xf numFmtId="0" fontId="19" fillId="6" borderId="0" applyNumberFormat="0" applyBorder="0" applyAlignment="0" applyProtection="0"/>
  </cellStyleXfs>
  <cellXfs count="210">
    <xf numFmtId="0" fontId="0" fillId="0" borderId="0" xfId="0"/>
    <xf numFmtId="0" fontId="3" fillId="0" borderId="10" xfId="0" applyFont="1" applyBorder="1" applyAlignment="1">
      <alignment horizontal="center"/>
    </xf>
    <xf numFmtId="0" fontId="0" fillId="0" borderId="0" xfId="0" applyAlignment="1">
      <alignment horizontal="left"/>
    </xf>
    <xf numFmtId="0" fontId="3" fillId="0" borderId="0" xfId="0" applyFont="1" applyAlignment="1">
      <alignment horizontal="left"/>
    </xf>
    <xf numFmtId="49" fontId="0" fillId="0" borderId="0" xfId="0" applyNumberFormat="1"/>
    <xf numFmtId="0" fontId="3" fillId="0" borderId="0" xfId="0" applyFont="1" applyAlignment="1">
      <alignment horizontal="centerContinuous"/>
    </xf>
    <xf numFmtId="49" fontId="3" fillId="0" borderId="0" xfId="0" applyNumberFormat="1" applyFont="1"/>
    <xf numFmtId="0" fontId="3" fillId="0" borderId="0" xfId="0" applyFont="1" applyAlignment="1">
      <alignment/>
    </xf>
    <xf numFmtId="0" fontId="0" fillId="0" borderId="11" xfId="0" applyBorder="1" applyAlignment="1">
      <alignment horizontal="left"/>
    </xf>
    <xf numFmtId="0" fontId="0" fillId="0" borderId="11" xfId="0" applyBorder="1" applyAlignment="1">
      <alignment/>
    </xf>
    <xf numFmtId="49" fontId="0" fillId="0" borderId="11" xfId="0" applyNumberFormat="1" applyBorder="1"/>
    <xf numFmtId="0" fontId="0" fillId="0" borderId="11" xfId="0" applyBorder="1"/>
    <xf numFmtId="0" fontId="3" fillId="0" borderId="10" xfId="0" applyFont="1" applyBorder="1" applyAlignment="1">
      <alignment horizontal="center" vertical="center"/>
    </xf>
    <xf numFmtId="49" fontId="3" fillId="0" borderId="10" xfId="0" applyNumberFormat="1" applyFont="1" applyBorder="1" applyAlignment="1">
      <alignment horizontal="center" vertical="center"/>
    </xf>
    <xf numFmtId="49" fontId="3" fillId="0" borderId="12" xfId="0" applyNumberFormat="1" applyFont="1" applyBorder="1" applyAlignment="1">
      <alignment horizontal="center"/>
    </xf>
    <xf numFmtId="0" fontId="3" fillId="0" borderId="13" xfId="0" applyFont="1" applyBorder="1" applyAlignment="1">
      <alignment horizontal="left" wrapText="1"/>
    </xf>
    <xf numFmtId="49" fontId="3" fillId="0" borderId="14" xfId="0" applyNumberFormat="1" applyFont="1" applyBorder="1" applyAlignment="1">
      <alignment horizontal="center" wrapText="1"/>
    </xf>
    <xf numFmtId="49" fontId="3" fillId="0" borderId="15" xfId="0" applyNumberFormat="1" applyFont="1" applyBorder="1" applyAlignment="1">
      <alignment horizontal="left" wrapText="1"/>
    </xf>
    <xf numFmtId="0" fontId="3" fillId="0" borderId="16" xfId="0" applyFont="1" applyBorder="1" applyAlignment="1">
      <alignment horizontal="left" wrapText="1"/>
    </xf>
    <xf numFmtId="49" fontId="3" fillId="0" borderId="10" xfId="0" applyNumberFormat="1" applyFont="1" applyBorder="1" applyAlignment="1">
      <alignment horizontal="center"/>
    </xf>
    <xf numFmtId="0" fontId="3" fillId="0" borderId="0" xfId="0" applyFont="1" applyBorder="1" applyAlignment="1">
      <alignment wrapText="1"/>
    </xf>
    <xf numFmtId="49" fontId="3" fillId="0" borderId="0" xfId="0" applyNumberFormat="1" applyFont="1" applyBorder="1" applyAlignment="1">
      <alignment wrapText="1"/>
    </xf>
    <xf numFmtId="49" fontId="3" fillId="0" borderId="0" xfId="0" applyNumberFormat="1" applyFont="1" applyBorder="1" applyAlignment="1">
      <alignment horizontal="center"/>
    </xf>
    <xf numFmtId="49" fontId="3" fillId="0" borderId="0" xfId="0" applyNumberFormat="1" applyFont="1" applyBorder="1"/>
    <xf numFmtId="0" fontId="3" fillId="0" borderId="0" xfId="0" applyFont="1" applyBorder="1" applyAlignment="1">
      <alignment horizontal="left"/>
    </xf>
    <xf numFmtId="49" fontId="0" fillId="0" borderId="11" xfId="0" applyNumberFormat="1" applyBorder="1" applyAlignment="1">
      <alignment horizontal="left"/>
    </xf>
    <xf numFmtId="0" fontId="3" fillId="0" borderId="0" xfId="0" applyFont="1" applyBorder="1" applyAlignment="1">
      <alignment horizontal="left" wrapText="1"/>
    </xf>
    <xf numFmtId="49" fontId="3" fillId="0" borderId="17" xfId="0" applyNumberFormat="1" applyFont="1" applyBorder="1" applyAlignment="1">
      <alignment horizontal="center" wrapText="1"/>
    </xf>
    <xf numFmtId="49" fontId="3" fillId="0" borderId="18" xfId="0" applyNumberFormat="1" applyFont="1" applyBorder="1" applyAlignment="1">
      <alignment horizontal="center"/>
    </xf>
    <xf numFmtId="49" fontId="3" fillId="0" borderId="0" xfId="0" applyNumberFormat="1" applyFont="1" applyBorder="1" applyAlignment="1">
      <alignment horizontal="center" wrapText="1"/>
    </xf>
    <xf numFmtId="0" fontId="3" fillId="0" borderId="17" xfId="0" applyFont="1" applyBorder="1" applyAlignment="1">
      <alignment horizontal="left" wrapText="1"/>
    </xf>
    <xf numFmtId="49" fontId="3" fillId="0" borderId="19" xfId="0" applyNumberFormat="1" applyFont="1" applyBorder="1" applyAlignment="1">
      <alignment horizontal="center"/>
    </xf>
    <xf numFmtId="0" fontId="3" fillId="0" borderId="0" xfId="0" applyFont="1" applyAlignment="1">
      <alignment horizontal="right"/>
    </xf>
    <xf numFmtId="49" fontId="3" fillId="0" borderId="0" xfId="0" applyNumberFormat="1" applyFont="1" applyAlignment="1">
      <alignment horizontal="right"/>
    </xf>
    <xf numFmtId="4" fontId="3" fillId="0" borderId="12" xfId="0" applyNumberFormat="1" applyFont="1" applyBorder="1" applyAlignment="1">
      <alignment horizontal="center"/>
    </xf>
    <xf numFmtId="4" fontId="3" fillId="0" borderId="20" xfId="0" applyNumberFormat="1" applyFont="1" applyBorder="1" applyAlignment="1">
      <alignment horizontal="center"/>
    </xf>
    <xf numFmtId="4" fontId="3" fillId="0" borderId="18" xfId="0" applyNumberFormat="1" applyFont="1" applyBorder="1" applyAlignment="1">
      <alignment horizontal="right"/>
    </xf>
    <xf numFmtId="4" fontId="3" fillId="0" borderId="10" xfId="0" applyNumberFormat="1" applyFont="1" applyBorder="1" applyAlignment="1">
      <alignment horizontal="right"/>
    </xf>
    <xf numFmtId="49" fontId="3" fillId="18" borderId="21" xfId="0" applyNumberFormat="1" applyFont="1" applyFill="1" applyBorder="1" applyAlignment="1">
      <alignment horizontal="center" wrapText="1"/>
    </xf>
    <xf numFmtId="49" fontId="3" fillId="18" borderId="22" xfId="0" applyNumberFormat="1" applyFont="1" applyFill="1" applyBorder="1" applyAlignment="1">
      <alignment horizontal="center" wrapText="1"/>
    </xf>
    <xf numFmtId="49" fontId="3" fillId="0" borderId="0" xfId="0" applyNumberFormat="1" applyFont="1" applyBorder="1" applyAlignment="1">
      <alignment horizontal="right"/>
    </xf>
    <xf numFmtId="0" fontId="3" fillId="18" borderId="23" xfId="0" applyFont="1" applyFill="1" applyBorder="1" applyAlignment="1">
      <alignment horizontal="left" wrapText="1"/>
    </xf>
    <xf numFmtId="0" fontId="3" fillId="18" borderId="24" xfId="0" applyFont="1" applyFill="1" applyBorder="1" applyAlignment="1">
      <alignment horizontal="center" wrapText="1"/>
    </xf>
    <xf numFmtId="4" fontId="3" fillId="18" borderId="25" xfId="0" applyNumberFormat="1" applyFont="1" applyFill="1" applyBorder="1" applyAlignment="1">
      <alignment horizontal="center"/>
    </xf>
    <xf numFmtId="4" fontId="3" fillId="18" borderId="26" xfId="0" applyNumberFormat="1" applyFont="1" applyFill="1" applyBorder="1" applyAlignment="1">
      <alignment horizontal="center"/>
    </xf>
    <xf numFmtId="4" fontId="3" fillId="18" borderId="27" xfId="0" applyNumberFormat="1" applyFont="1" applyFill="1" applyBorder="1" applyAlignment="1">
      <alignment horizontal="center"/>
    </xf>
    <xf numFmtId="4" fontId="3" fillId="0" borderId="0" xfId="0" applyNumberFormat="1" applyFont="1" applyBorder="1" applyAlignment="1">
      <alignment horizontal="center"/>
    </xf>
    <xf numFmtId="4" fontId="3" fillId="0" borderId="19" xfId="0" applyNumberFormat="1" applyFont="1" applyBorder="1" applyAlignment="1">
      <alignment horizontal="right"/>
    </xf>
    <xf numFmtId="4" fontId="3" fillId="0" borderId="28" xfId="0" applyNumberFormat="1" applyFont="1" applyBorder="1" applyAlignment="1">
      <alignment horizontal="right"/>
    </xf>
    <xf numFmtId="49" fontId="3" fillId="18" borderId="14" xfId="0" applyNumberFormat="1" applyFont="1" applyFill="1" applyBorder="1" applyAlignment="1">
      <alignment horizontal="center" wrapText="1"/>
    </xf>
    <xf numFmtId="49" fontId="3" fillId="18" borderId="15" xfId="0" applyNumberFormat="1" applyFont="1" applyFill="1" applyBorder="1" applyAlignment="1">
      <alignment horizontal="center" wrapText="1"/>
    </xf>
    <xf numFmtId="4" fontId="3" fillId="19" borderId="29" xfId="0" applyNumberFormat="1" applyFont="1" applyFill="1" applyBorder="1" applyAlignment="1">
      <alignment horizontal="right"/>
    </xf>
    <xf numFmtId="4" fontId="3" fillId="20" borderId="12" xfId="0" applyNumberFormat="1" applyFont="1" applyFill="1" applyBorder="1" applyAlignment="1">
      <alignment horizontal="right"/>
    </xf>
    <xf numFmtId="4" fontId="3" fillId="19" borderId="30" xfId="0" applyNumberFormat="1" applyFont="1" applyFill="1" applyBorder="1" applyAlignment="1">
      <alignment horizontal="right"/>
    </xf>
    <xf numFmtId="4" fontId="3" fillId="7" borderId="31" xfId="0" applyNumberFormat="1" applyFont="1" applyFill="1" applyBorder="1" applyAlignment="1">
      <alignment horizontal="right"/>
    </xf>
    <xf numFmtId="4" fontId="3" fillId="19" borderId="32" xfId="0" applyNumberFormat="1" applyFont="1" applyFill="1" applyBorder="1" applyAlignment="1">
      <alignment horizontal="center"/>
    </xf>
    <xf numFmtId="4" fontId="3" fillId="18" borderId="12" xfId="0" applyNumberFormat="1" applyFont="1" applyFill="1" applyBorder="1" applyAlignment="1">
      <alignment horizontal="right"/>
    </xf>
    <xf numFmtId="4" fontId="3" fillId="18" borderId="20" xfId="0" applyNumberFormat="1" applyFont="1" applyFill="1" applyBorder="1" applyAlignment="1">
      <alignment horizontal="right"/>
    </xf>
    <xf numFmtId="4" fontId="3" fillId="18" borderId="32" xfId="0" applyNumberFormat="1" applyFont="1" applyFill="1" applyBorder="1" applyAlignment="1">
      <alignment horizontal="right"/>
    </xf>
    <xf numFmtId="4" fontId="3" fillId="18" borderId="33" xfId="0" applyNumberFormat="1" applyFont="1" applyFill="1" applyBorder="1" applyAlignment="1">
      <alignment horizontal="right"/>
    </xf>
    <xf numFmtId="4" fontId="3" fillId="18" borderId="34" xfId="0" applyNumberFormat="1" applyFont="1" applyFill="1" applyBorder="1" applyAlignment="1">
      <alignment horizontal="right"/>
    </xf>
    <xf numFmtId="4" fontId="3" fillId="18" borderId="35" xfId="0" applyNumberFormat="1" applyFont="1" applyFill="1" applyBorder="1" applyAlignment="1">
      <alignment horizontal="right"/>
    </xf>
    <xf numFmtId="4" fontId="3" fillId="18" borderId="33" xfId="0" applyNumberFormat="1" applyFont="1" applyFill="1" applyBorder="1" applyAlignment="1">
      <alignment horizontal="center"/>
    </xf>
    <xf numFmtId="4" fontId="3" fillId="18" borderId="34" xfId="0" applyNumberFormat="1" applyFont="1" applyFill="1" applyBorder="1" applyAlignment="1">
      <alignment horizontal="center"/>
    </xf>
    <xf numFmtId="4" fontId="3" fillId="18" borderId="35" xfId="0" applyNumberFormat="1" applyFont="1" applyFill="1" applyBorder="1" applyAlignment="1">
      <alignment horizontal="center"/>
    </xf>
    <xf numFmtId="0" fontId="3" fillId="18" borderId="32" xfId="0" applyNumberFormat="1" applyFont="1" applyFill="1" applyBorder="1" applyAlignment="1">
      <alignment horizontal="center"/>
    </xf>
    <xf numFmtId="4" fontId="3" fillId="7" borderId="12" xfId="0" applyNumberFormat="1" applyFont="1" applyFill="1" applyBorder="1" applyAlignment="1">
      <alignment horizontal="right"/>
    </xf>
    <xf numFmtId="49" fontId="3" fillId="0" borderId="11" xfId="0" applyNumberFormat="1" applyFont="1" applyBorder="1" applyAlignment="1">
      <alignment horizontal="center"/>
    </xf>
    <xf numFmtId="49" fontId="3" fillId="0" borderId="0" xfId="0" applyNumberFormat="1" applyFont="1" applyBorder="1" applyAlignment="1">
      <alignment horizontal="center" wrapText="1"/>
    </xf>
    <xf numFmtId="0" fontId="3" fillId="0" borderId="0" xfId="0" applyFont="1" applyAlignment="1">
      <alignment horizontal="center"/>
    </xf>
    <xf numFmtId="0" fontId="3" fillId="0" borderId="34" xfId="0" applyFont="1" applyBorder="1" applyAlignment="1">
      <alignment horizontal="center" vertical="center"/>
    </xf>
    <xf numFmtId="0" fontId="3" fillId="18" borderId="36" xfId="0" applyFont="1" applyFill="1" applyBorder="1" applyAlignment="1">
      <alignment horizontal="left" wrapText="1"/>
    </xf>
    <xf numFmtId="0" fontId="3" fillId="18" borderId="37" xfId="0" applyFont="1" applyFill="1" applyBorder="1" applyAlignment="1">
      <alignment horizontal="left" wrapText="1"/>
    </xf>
    <xf numFmtId="0" fontId="3" fillId="18" borderId="27" xfId="0" applyFont="1" applyFill="1" applyBorder="1" applyAlignment="1">
      <alignment horizontal="left" wrapText="1"/>
    </xf>
    <xf numFmtId="0" fontId="3" fillId="18" borderId="38" xfId="0" applyFont="1" applyFill="1" applyBorder="1" applyAlignment="1">
      <alignment horizontal="left" wrapText="1"/>
    </xf>
    <xf numFmtId="0" fontId="3" fillId="18" borderId="39" xfId="0" applyFont="1" applyFill="1" applyBorder="1" applyAlignment="1">
      <alignment horizontal="left" wrapText="1"/>
    </xf>
    <xf numFmtId="0" fontId="3" fillId="0" borderId="38" xfId="0" applyFont="1" applyBorder="1" applyAlignment="1">
      <alignment horizontal="left" wrapText="1"/>
    </xf>
    <xf numFmtId="4" fontId="3" fillId="0" borderId="12" xfId="0" applyNumberFormat="1" applyFont="1" applyBorder="1" applyAlignment="1" applyProtection="1">
      <alignment horizontal="right"/>
      <protection locked="0"/>
    </xf>
    <xf numFmtId="49" fontId="3" fillId="0" borderId="14" xfId="0" applyNumberFormat="1" applyFont="1" applyBorder="1" applyAlignment="1" applyProtection="1">
      <alignment horizontal="center" wrapText="1"/>
      <protection locked="0"/>
    </xf>
    <xf numFmtId="0" fontId="3" fillId="0" borderId="40" xfId="0" applyFont="1" applyBorder="1" applyAlignment="1" applyProtection="1">
      <alignment horizontal="left" wrapText="1"/>
      <protection locked="0"/>
    </xf>
    <xf numFmtId="4" fontId="3" fillId="0" borderId="12" xfId="0" applyNumberFormat="1" applyFont="1" applyBorder="1" applyAlignment="1" applyProtection="1">
      <alignment horizontal="right" wrapText="1"/>
      <protection locked="0"/>
    </xf>
    <xf numFmtId="4" fontId="3" fillId="0" borderId="20" xfId="0" applyNumberFormat="1" applyFont="1" applyBorder="1" applyAlignment="1" applyProtection="1">
      <alignment horizontal="right" wrapText="1"/>
      <protection locked="0"/>
    </xf>
    <xf numFmtId="4" fontId="3" fillId="19" borderId="32" xfId="0" applyNumberFormat="1" applyFont="1" applyFill="1" applyBorder="1" applyAlignment="1">
      <alignment horizontal="right" wrapText="1"/>
    </xf>
    <xf numFmtId="49" fontId="0" fillId="0" borderId="0" xfId="0" applyNumberFormat="1" applyAlignment="1">
      <alignment wrapText="1"/>
    </xf>
    <xf numFmtId="0" fontId="0" fillId="0" borderId="0" xfId="0" applyAlignment="1">
      <alignment wrapText="1"/>
    </xf>
    <xf numFmtId="49" fontId="3" fillId="0" borderId="41" xfId="0" applyNumberFormat="1" applyFont="1" applyBorder="1" applyAlignment="1">
      <alignment horizontal="center"/>
    </xf>
    <xf numFmtId="49" fontId="3" fillId="0" borderId="42" xfId="0" applyNumberFormat="1" applyFont="1" applyBorder="1" applyAlignment="1">
      <alignment horizontal="center"/>
    </xf>
    <xf numFmtId="49" fontId="3" fillId="0" borderId="43" xfId="0" applyNumberFormat="1" applyFont="1" applyBorder="1" applyAlignment="1">
      <alignment horizontal="center"/>
    </xf>
    <xf numFmtId="49" fontId="3" fillId="0" borderId="44" xfId="0" applyNumberFormat="1" applyFont="1" applyBorder="1" applyAlignment="1">
      <alignment horizontal="center"/>
    </xf>
    <xf numFmtId="4" fontId="3" fillId="20" borderId="32" xfId="0" applyNumberFormat="1" applyFont="1" applyFill="1" applyBorder="1" applyAlignment="1">
      <alignment horizontal="right"/>
    </xf>
    <xf numFmtId="4" fontId="3" fillId="20" borderId="35" xfId="0" applyNumberFormat="1" applyFont="1" applyFill="1" applyBorder="1" applyAlignment="1">
      <alignment horizontal="right"/>
    </xf>
    <xf numFmtId="4" fontId="3" fillId="20" borderId="35" xfId="0" applyNumberFormat="1" applyFont="1" applyFill="1" applyBorder="1" applyAlignment="1" applyProtection="1">
      <alignment horizontal="right"/>
      <protection/>
    </xf>
    <xf numFmtId="49" fontId="3" fillId="18" borderId="45" xfId="0" applyNumberFormat="1" applyFont="1" applyFill="1" applyBorder="1" applyAlignment="1">
      <alignment horizontal="center"/>
    </xf>
    <xf numFmtId="0" fontId="0" fillId="21" borderId="0" xfId="0" applyFill="1"/>
    <xf numFmtId="0" fontId="3" fillId="0" borderId="38" xfId="0" applyFont="1" applyFill="1" applyBorder="1" applyAlignment="1">
      <alignment horizontal="left" wrapText="1"/>
    </xf>
    <xf numFmtId="0" fontId="3" fillId="0" borderId="46" xfId="0" applyFont="1" applyFill="1" applyBorder="1" applyAlignment="1">
      <alignment horizontal="left" wrapText="1"/>
    </xf>
    <xf numFmtId="4" fontId="3" fillId="19" borderId="12" xfId="0" applyNumberFormat="1" applyFont="1" applyFill="1" applyBorder="1" applyAlignment="1">
      <alignment horizontal="right"/>
    </xf>
    <xf numFmtId="4" fontId="3" fillId="0" borderId="33" xfId="0" applyNumberFormat="1" applyFont="1" applyBorder="1" applyAlignment="1" applyProtection="1">
      <alignment horizontal="right"/>
      <protection locked="0"/>
    </xf>
    <xf numFmtId="49" fontId="3" fillId="18" borderId="35" xfId="0" applyNumberFormat="1" applyFont="1" applyFill="1" applyBorder="1" applyAlignment="1">
      <alignment horizontal="center"/>
    </xf>
    <xf numFmtId="0" fontId="3" fillId="19" borderId="40" xfId="0" applyFont="1" applyFill="1" applyBorder="1" applyAlignment="1">
      <alignment horizontal="left" wrapText="1"/>
    </xf>
    <xf numFmtId="49" fontId="3" fillId="19" borderId="14" xfId="0" applyNumberFormat="1" applyFont="1" applyFill="1" applyBorder="1" applyAlignment="1">
      <alignment horizontal="center" wrapText="1"/>
    </xf>
    <xf numFmtId="49" fontId="3" fillId="19" borderId="47" xfId="0" applyNumberFormat="1" applyFont="1" applyFill="1" applyBorder="1" applyAlignment="1">
      <alignment horizontal="center" wrapText="1"/>
    </xf>
    <xf numFmtId="4" fontId="3" fillId="19" borderId="20" xfId="0" applyNumberFormat="1" applyFont="1" applyFill="1" applyBorder="1" applyAlignment="1">
      <alignment horizontal="right"/>
    </xf>
    <xf numFmtId="4" fontId="3" fillId="19" borderId="32" xfId="0" applyNumberFormat="1" applyFont="1" applyFill="1" applyBorder="1" applyAlignment="1">
      <alignment horizontal="right"/>
    </xf>
    <xf numFmtId="4" fontId="3" fillId="20" borderId="48" xfId="0" applyNumberFormat="1" applyFont="1" applyFill="1" applyBorder="1" applyAlignment="1">
      <alignment horizontal="right"/>
    </xf>
    <xf numFmtId="49" fontId="0" fillId="19" borderId="0" xfId="0" applyNumberFormat="1" applyFill="1"/>
    <xf numFmtId="0" fontId="0" fillId="19" borderId="0" xfId="0" applyFill="1"/>
    <xf numFmtId="49" fontId="3" fillId="19" borderId="47" xfId="0" applyNumberFormat="1" applyFont="1" applyFill="1" applyBorder="1" applyAlignment="1">
      <alignment horizontal="center"/>
    </xf>
    <xf numFmtId="0" fontId="3" fillId="19" borderId="38" xfId="0" applyFont="1" applyFill="1" applyBorder="1" applyAlignment="1">
      <alignment horizontal="left" wrapText="1"/>
    </xf>
    <xf numFmtId="49" fontId="3" fillId="19" borderId="15" xfId="0" applyNumberFormat="1" applyFont="1" applyFill="1" applyBorder="1" applyAlignment="1">
      <alignment horizontal="center" wrapText="1"/>
    </xf>
    <xf numFmtId="49" fontId="3" fillId="0" borderId="15" xfId="0" applyNumberFormat="1" applyFont="1" applyFill="1" applyBorder="1" applyAlignment="1">
      <alignment horizontal="center" wrapText="1"/>
    </xf>
    <xf numFmtId="4" fontId="3" fillId="18" borderId="32" xfId="0" applyNumberFormat="1" applyFont="1" applyFill="1" applyBorder="1" applyAlignment="1" applyProtection="1">
      <alignment horizontal="center"/>
      <protection/>
    </xf>
    <xf numFmtId="0" fontId="2" fillId="0" borderId="0" xfId="0" applyFont="1" applyBorder="1" applyAlignment="1">
      <alignment horizontal="center"/>
    </xf>
    <xf numFmtId="49" fontId="3" fillId="0" borderId="0" xfId="0" applyNumberFormat="1" applyFont="1" applyBorder="1" applyAlignment="1">
      <alignment horizontal="center" vertical="center" wrapText="1"/>
    </xf>
    <xf numFmtId="49" fontId="3" fillId="0" borderId="0" xfId="0" applyNumberFormat="1" applyFont="1" applyBorder="1" applyAlignment="1">
      <alignment horizontal="center" vertical="center"/>
    </xf>
    <xf numFmtId="4" fontId="3" fillId="19" borderId="0" xfId="0" applyNumberFormat="1" applyFont="1" applyFill="1" applyBorder="1" applyAlignment="1">
      <alignment horizontal="right"/>
    </xf>
    <xf numFmtId="4" fontId="3" fillId="19" borderId="0" xfId="0" applyNumberFormat="1" applyFont="1" applyFill="1" applyBorder="1" applyAlignment="1">
      <alignment horizontal="center"/>
    </xf>
    <xf numFmtId="49" fontId="3" fillId="19" borderId="0" xfId="0" applyNumberFormat="1" applyFont="1" applyFill="1" applyBorder="1" applyAlignment="1">
      <alignment horizontal="right"/>
    </xf>
    <xf numFmtId="49" fontId="3" fillId="19" borderId="0" xfId="0" applyNumberFormat="1" applyFont="1" applyFill="1" applyBorder="1" applyAlignment="1">
      <alignment horizontal="right" wrapText="1"/>
    </xf>
    <xf numFmtId="49" fontId="0" fillId="0" borderId="0" xfId="0" applyNumberFormat="1" applyBorder="1" applyAlignment="1">
      <alignment horizontal="center"/>
    </xf>
    <xf numFmtId="49" fontId="3" fillId="0" borderId="49" xfId="0" applyNumberFormat="1" applyFont="1" applyBorder="1" applyAlignment="1" applyProtection="1">
      <alignment horizontal="center" wrapText="1"/>
      <protection locked="0"/>
    </xf>
    <xf numFmtId="49" fontId="3" fillId="0" borderId="50" xfId="0" applyNumberFormat="1" applyFont="1" applyBorder="1" applyAlignment="1" applyProtection="1">
      <alignment horizontal="center" wrapText="1"/>
      <protection locked="0"/>
    </xf>
    <xf numFmtId="49" fontId="3" fillId="0" borderId="49" xfId="0" applyNumberFormat="1" applyFont="1" applyBorder="1" applyAlignment="1" applyProtection="1">
      <alignment horizontal="center"/>
      <protection locked="0"/>
    </xf>
    <xf numFmtId="49" fontId="3" fillId="19" borderId="51" xfId="0" applyNumberFormat="1" applyFont="1" applyFill="1" applyBorder="1" applyAlignment="1">
      <alignment horizontal="center" wrapText="1"/>
    </xf>
    <xf numFmtId="49" fontId="3" fillId="0" borderId="51" xfId="0" applyNumberFormat="1" applyFont="1" applyBorder="1" applyAlignment="1" applyProtection="1">
      <alignment horizontal="center" wrapText="1"/>
      <protection locked="0"/>
    </xf>
    <xf numFmtId="49" fontId="2" fillId="0" borderId="0" xfId="0" applyNumberFormat="1" applyFont="1" applyBorder="1" applyAlignment="1">
      <alignment horizontal="center"/>
    </xf>
    <xf numFmtId="49" fontId="0" fillId="0" borderId="0" xfId="0" applyNumberFormat="1" applyBorder="1"/>
    <xf numFmtId="4" fontId="3" fillId="7" borderId="48" xfId="0" applyNumberFormat="1" applyFont="1" applyFill="1" applyBorder="1" applyAlignment="1">
      <alignment horizontal="right"/>
    </xf>
    <xf numFmtId="49" fontId="3" fillId="19" borderId="33" xfId="0" applyNumberFormat="1" applyFont="1" applyFill="1" applyBorder="1" applyAlignment="1">
      <alignment horizontal="center" wrapText="1"/>
    </xf>
    <xf numFmtId="14" fontId="3" fillId="0" borderId="43" xfId="0" applyNumberFormat="1" applyFont="1" applyBorder="1" applyAlignment="1">
      <alignment horizontal="center"/>
    </xf>
    <xf numFmtId="0" fontId="3" fillId="22" borderId="40" xfId="0" applyFont="1" applyFill="1" applyBorder="1" applyAlignment="1">
      <alignment horizontal="left" wrapText="1"/>
    </xf>
    <xf numFmtId="49" fontId="3" fillId="22" borderId="14" xfId="0" applyNumberFormat="1" applyFont="1" applyFill="1" applyBorder="1" applyAlignment="1">
      <alignment horizontal="center" wrapText="1"/>
    </xf>
    <xf numFmtId="49" fontId="3" fillId="22" borderId="47" xfId="0" applyNumberFormat="1" applyFont="1" applyFill="1" applyBorder="1" applyAlignment="1">
      <alignment horizontal="center"/>
    </xf>
    <xf numFmtId="4" fontId="3" fillId="22" borderId="12" xfId="0" applyNumberFormat="1" applyFont="1" applyFill="1" applyBorder="1" applyAlignment="1">
      <alignment horizontal="right"/>
    </xf>
    <xf numFmtId="4" fontId="3" fillId="22" borderId="20" xfId="0" applyNumberFormat="1" applyFont="1" applyFill="1" applyBorder="1" applyAlignment="1">
      <alignment horizontal="right"/>
    </xf>
    <xf numFmtId="4" fontId="3" fillId="22" borderId="32" xfId="0" applyNumberFormat="1" applyFont="1" applyFill="1" applyBorder="1" applyAlignment="1">
      <alignment horizontal="right"/>
    </xf>
    <xf numFmtId="4" fontId="3" fillId="22" borderId="0" xfId="0" applyNumberFormat="1" applyFont="1" applyFill="1" applyBorder="1" applyAlignment="1">
      <alignment horizontal="right"/>
    </xf>
    <xf numFmtId="0" fontId="0" fillId="22" borderId="0" xfId="0" applyFill="1"/>
    <xf numFmtId="0" fontId="3" fillId="23" borderId="38" xfId="0" applyFont="1" applyFill="1" applyBorder="1" applyAlignment="1" applyProtection="1">
      <alignment horizontal="left" wrapText="1"/>
      <protection locked="0"/>
    </xf>
    <xf numFmtId="49" fontId="3" fillId="23" borderId="14" xfId="0" applyNumberFormat="1" applyFont="1" applyFill="1" applyBorder="1" applyAlignment="1" applyProtection="1">
      <alignment horizontal="center" wrapText="1"/>
      <protection locked="0"/>
    </xf>
    <xf numFmtId="49" fontId="3" fillId="23" borderId="49" xfId="0" applyNumberFormat="1" applyFont="1" applyFill="1" applyBorder="1" applyAlignment="1" applyProtection="1">
      <alignment horizontal="center" wrapText="1"/>
      <protection locked="0"/>
    </xf>
    <xf numFmtId="4" fontId="3" fillId="23" borderId="12" xfId="0" applyNumberFormat="1" applyFont="1" applyFill="1" applyBorder="1" applyAlignment="1" applyProtection="1">
      <alignment horizontal="right" wrapText="1"/>
      <protection locked="0"/>
    </xf>
    <xf numFmtId="4" fontId="3" fillId="23" borderId="20" xfId="0" applyNumberFormat="1" applyFont="1" applyFill="1" applyBorder="1" applyAlignment="1" applyProtection="1">
      <alignment horizontal="right" wrapText="1"/>
      <protection locked="0"/>
    </xf>
    <xf numFmtId="4" fontId="3" fillId="22" borderId="32" xfId="0" applyNumberFormat="1" applyFont="1" applyFill="1" applyBorder="1" applyAlignment="1">
      <alignment horizontal="right" wrapText="1"/>
    </xf>
    <xf numFmtId="4" fontId="3" fillId="22" borderId="0" xfId="0" applyNumberFormat="1" applyFont="1" applyFill="1" applyBorder="1" applyAlignment="1">
      <alignment horizontal="right" wrapText="1"/>
    </xf>
    <xf numFmtId="49" fontId="0" fillId="23" borderId="0" xfId="0" applyNumberFormat="1" applyFill="1" applyAlignment="1">
      <alignment wrapText="1"/>
    </xf>
    <xf numFmtId="49" fontId="3" fillId="0" borderId="52" xfId="0" applyNumberFormat="1" applyFont="1" applyBorder="1" applyAlignment="1" applyProtection="1">
      <alignment horizontal="center" wrapText="1"/>
      <protection locked="0"/>
    </xf>
    <xf numFmtId="49" fontId="3" fillId="0" borderId="53" xfId="0" applyNumberFormat="1" applyFont="1" applyBorder="1" applyAlignment="1" applyProtection="1">
      <alignment horizontal="center" wrapText="1"/>
      <protection locked="0"/>
    </xf>
    <xf numFmtId="49" fontId="3" fillId="0" borderId="33" xfId="0" applyNumberFormat="1" applyFont="1" applyBorder="1" applyAlignment="1" applyProtection="1">
      <alignment horizontal="center" wrapText="1"/>
      <protection locked="0"/>
    </xf>
    <xf numFmtId="49" fontId="3" fillId="19" borderId="52" xfId="0" applyNumberFormat="1" applyFont="1" applyFill="1" applyBorder="1" applyAlignment="1">
      <alignment horizontal="center" wrapText="1"/>
    </xf>
    <xf numFmtId="49" fontId="3" fillId="19" borderId="53" xfId="0" applyNumberFormat="1" applyFont="1" applyFill="1" applyBorder="1" applyAlignment="1">
      <alignment horizontal="center" wrapText="1"/>
    </xf>
    <xf numFmtId="49" fontId="3" fillId="19" borderId="33" xfId="0" applyNumberFormat="1" applyFont="1" applyFill="1" applyBorder="1" applyAlignment="1">
      <alignment horizontal="center" wrapText="1"/>
    </xf>
    <xf numFmtId="49" fontId="3" fillId="0" borderId="54" xfId="0" applyNumberFormat="1" applyFont="1" applyBorder="1" applyAlignment="1" applyProtection="1">
      <alignment horizontal="center" wrapText="1"/>
      <protection locked="0"/>
    </xf>
    <xf numFmtId="49" fontId="3" fillId="19" borderId="54" xfId="0" applyNumberFormat="1" applyFont="1" applyFill="1" applyBorder="1" applyAlignment="1">
      <alignment horizontal="center" wrapText="1"/>
    </xf>
    <xf numFmtId="49" fontId="3" fillId="18" borderId="55" xfId="0" applyNumberFormat="1" applyFont="1" applyFill="1" applyBorder="1" applyAlignment="1">
      <alignment horizontal="center"/>
    </xf>
    <xf numFmtId="49" fontId="3" fillId="18" borderId="11" xfId="0" applyNumberFormat="1" applyFont="1" applyFill="1" applyBorder="1" applyAlignment="1">
      <alignment horizontal="center"/>
    </xf>
    <xf numFmtId="49" fontId="3" fillId="18" borderId="12" xfId="0" applyNumberFormat="1" applyFont="1" applyFill="1" applyBorder="1" applyAlignment="1">
      <alignment horizontal="center"/>
    </xf>
    <xf numFmtId="49" fontId="3" fillId="19" borderId="52" xfId="0" applyNumberFormat="1" applyFont="1" applyFill="1" applyBorder="1" applyAlignment="1">
      <alignment horizontal="center"/>
    </xf>
    <xf numFmtId="49" fontId="3" fillId="19" borderId="53" xfId="0" applyNumberFormat="1" applyFont="1" applyFill="1" applyBorder="1" applyAlignment="1">
      <alignment horizontal="center"/>
    </xf>
    <xf numFmtId="49" fontId="3" fillId="19" borderId="33" xfId="0" applyNumberFormat="1" applyFont="1" applyFill="1" applyBorder="1" applyAlignment="1">
      <alignment horizontal="center"/>
    </xf>
    <xf numFmtId="49" fontId="3" fillId="0" borderId="53" xfId="0" applyNumberFormat="1" applyFont="1" applyBorder="1" applyAlignment="1" applyProtection="1">
      <alignment horizontal="center"/>
      <protection locked="0"/>
    </xf>
    <xf numFmtId="49" fontId="3" fillId="0" borderId="33" xfId="0" applyNumberFormat="1" applyFont="1" applyBorder="1" applyAlignment="1" applyProtection="1">
      <alignment horizontal="center"/>
      <protection locked="0"/>
    </xf>
    <xf numFmtId="49" fontId="3" fillId="0" borderId="56" xfId="0" applyNumberFormat="1" applyFont="1" applyBorder="1" applyAlignment="1">
      <alignment horizontal="center" vertical="center" wrapText="1"/>
    </xf>
    <xf numFmtId="49" fontId="3" fillId="0" borderId="26" xfId="0" applyNumberFormat="1" applyFont="1" applyBorder="1" applyAlignment="1">
      <alignment horizontal="center" vertical="center" wrapText="1"/>
    </xf>
    <xf numFmtId="49" fontId="3" fillId="0" borderId="20" xfId="0" applyNumberFormat="1" applyFont="1" applyBorder="1" applyAlignment="1">
      <alignment horizontal="center" vertical="center" wrapText="1"/>
    </xf>
    <xf numFmtId="0" fontId="2" fillId="0" borderId="0" xfId="0" applyFont="1" applyAlignment="1">
      <alignment horizontal="center"/>
    </xf>
    <xf numFmtId="0" fontId="2" fillId="0" borderId="25" xfId="0" applyFont="1" applyBorder="1" applyAlignment="1">
      <alignment horizontal="center"/>
    </xf>
    <xf numFmtId="49" fontId="3" fillId="0" borderId="11" xfId="0" applyNumberFormat="1" applyFont="1" applyBorder="1" applyAlignment="1">
      <alignment horizontal="left"/>
    </xf>
    <xf numFmtId="49" fontId="3" fillId="0" borderId="53" xfId="0" applyNumberFormat="1" applyFont="1" applyBorder="1" applyAlignment="1">
      <alignment horizontal="left"/>
    </xf>
    <xf numFmtId="49" fontId="3" fillId="0" borderId="11" xfId="0" applyNumberFormat="1" applyFont="1" applyBorder="1" applyAlignment="1">
      <alignment horizontal="center"/>
    </xf>
    <xf numFmtId="0" fontId="3" fillId="0" borderId="0" xfId="0" applyFont="1" applyAlignment="1">
      <alignment horizontal="left"/>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3" fillId="0" borderId="18" xfId="0" applyFont="1" applyBorder="1" applyAlignment="1">
      <alignment horizontal="center" vertical="center"/>
    </xf>
    <xf numFmtId="0" fontId="2" fillId="0" borderId="0" xfId="0" applyFont="1" applyBorder="1" applyAlignment="1">
      <alignment horizontal="center"/>
    </xf>
    <xf numFmtId="49" fontId="3" fillId="0" borderId="59" xfId="0" applyNumberFormat="1" applyFont="1" applyBorder="1" applyAlignment="1">
      <alignment horizontal="center" vertical="center" wrapText="1"/>
    </xf>
    <xf numFmtId="49" fontId="3" fillId="0" borderId="60" xfId="0" applyNumberFormat="1" applyFont="1" applyBorder="1" applyAlignment="1">
      <alignment horizontal="center" vertical="center" wrapText="1"/>
    </xf>
    <xf numFmtId="49" fontId="3" fillId="0" borderId="61" xfId="0" applyNumberFormat="1" applyFont="1" applyBorder="1" applyAlignment="1">
      <alignment horizontal="center" vertical="center" wrapText="1"/>
    </xf>
    <xf numFmtId="49" fontId="3" fillId="0" borderId="39"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49" fontId="3" fillId="0" borderId="25" xfId="0" applyNumberFormat="1" applyFont="1" applyBorder="1" applyAlignment="1">
      <alignment horizontal="center" vertical="center" wrapText="1"/>
    </xf>
    <xf numFmtId="49" fontId="3" fillId="0" borderId="55" xfId="0" applyNumberFormat="1" applyFont="1" applyBorder="1" applyAlignment="1">
      <alignment horizontal="center" vertical="center" wrapText="1"/>
    </xf>
    <xf numFmtId="49" fontId="3" fillId="0" borderId="11" xfId="0" applyNumberFormat="1" applyFont="1" applyBorder="1" applyAlignment="1">
      <alignment horizontal="center" vertical="center" wrapText="1"/>
    </xf>
    <xf numFmtId="49" fontId="3" fillId="0" borderId="12" xfId="0" applyNumberFormat="1" applyFont="1" applyBorder="1" applyAlignment="1">
      <alignment horizontal="center" vertical="center" wrapText="1"/>
    </xf>
    <xf numFmtId="49" fontId="3" fillId="18" borderId="62" xfId="0" applyNumberFormat="1" applyFont="1" applyFill="1" applyBorder="1" applyAlignment="1">
      <alignment horizontal="center" wrapText="1"/>
    </xf>
    <xf numFmtId="49" fontId="3" fillId="18" borderId="63" xfId="0" applyNumberFormat="1" applyFont="1" applyFill="1" applyBorder="1" applyAlignment="1">
      <alignment horizontal="center" wrapText="1"/>
    </xf>
    <xf numFmtId="49" fontId="3" fillId="18" borderId="64" xfId="0" applyNumberFormat="1" applyFont="1" applyFill="1" applyBorder="1" applyAlignment="1">
      <alignment horizontal="center" wrapText="1"/>
    </xf>
    <xf numFmtId="49" fontId="3" fillId="18" borderId="47" xfId="0" applyNumberFormat="1" applyFont="1" applyFill="1" applyBorder="1" applyAlignment="1">
      <alignment horizontal="center" wrapText="1"/>
    </xf>
    <xf numFmtId="49" fontId="3" fillId="18" borderId="53" xfId="0" applyNumberFormat="1" applyFont="1" applyFill="1" applyBorder="1" applyAlignment="1">
      <alignment horizontal="center" wrapText="1"/>
    </xf>
    <xf numFmtId="49" fontId="3" fillId="18" borderId="33" xfId="0" applyNumberFormat="1" applyFont="1" applyFill="1" applyBorder="1" applyAlignment="1">
      <alignment horizontal="center" wrapText="1"/>
    </xf>
    <xf numFmtId="49" fontId="3" fillId="18" borderId="65" xfId="0" applyNumberFormat="1" applyFont="1" applyFill="1" applyBorder="1" applyAlignment="1">
      <alignment horizontal="center"/>
    </xf>
    <xf numFmtId="49" fontId="3" fillId="18" borderId="66" xfId="0" applyNumberFormat="1" applyFont="1" applyFill="1" applyBorder="1" applyAlignment="1">
      <alignment horizontal="center"/>
    </xf>
    <xf numFmtId="49" fontId="3" fillId="18" borderId="31" xfId="0" applyNumberFormat="1" applyFont="1" applyFill="1" applyBorder="1" applyAlignment="1">
      <alignment horizontal="center"/>
    </xf>
    <xf numFmtId="49" fontId="3" fillId="0" borderId="0" xfId="0" applyNumberFormat="1" applyFont="1" applyBorder="1" applyAlignment="1">
      <alignment horizontal="center" wrapText="1"/>
    </xf>
    <xf numFmtId="49" fontId="3" fillId="18" borderId="47" xfId="0" applyNumberFormat="1" applyFont="1" applyFill="1" applyBorder="1" applyAlignment="1">
      <alignment horizontal="center"/>
    </xf>
    <xf numFmtId="49" fontId="3" fillId="18" borderId="53" xfId="0" applyNumberFormat="1" applyFont="1" applyFill="1" applyBorder="1" applyAlignment="1">
      <alignment horizontal="center"/>
    </xf>
    <xf numFmtId="49" fontId="3" fillId="18" borderId="33" xfId="0" applyNumberFormat="1" applyFont="1" applyFill="1" applyBorder="1" applyAlignment="1">
      <alignment horizontal="center"/>
    </xf>
    <xf numFmtId="49" fontId="3" fillId="0" borderId="11" xfId="0" applyNumberFormat="1" applyFont="1" applyBorder="1" applyAlignment="1">
      <alignment horizontal="center" wrapText="1"/>
    </xf>
    <xf numFmtId="49" fontId="0" fillId="0" borderId="11" xfId="0" applyNumberFormat="1" applyBorder="1" applyAlignment="1">
      <alignment horizontal="center"/>
    </xf>
    <xf numFmtId="49" fontId="3" fillId="20" borderId="47" xfId="0" applyNumberFormat="1" applyFont="1" applyFill="1" applyBorder="1" applyAlignment="1">
      <alignment horizontal="center"/>
    </xf>
    <xf numFmtId="49" fontId="3" fillId="20" borderId="53" xfId="0" applyNumberFormat="1" applyFont="1" applyFill="1" applyBorder="1" applyAlignment="1">
      <alignment horizontal="center"/>
    </xf>
    <xf numFmtId="49" fontId="3" fillId="20" borderId="33" xfId="0" applyNumberFormat="1" applyFont="1" applyFill="1" applyBorder="1" applyAlignment="1">
      <alignment horizontal="center"/>
    </xf>
    <xf numFmtId="49" fontId="3" fillId="22" borderId="52" xfId="0" applyNumberFormat="1" applyFont="1" applyFill="1" applyBorder="1" applyAlignment="1">
      <alignment horizontal="center"/>
    </xf>
    <xf numFmtId="49" fontId="3" fillId="22" borderId="53" xfId="0" applyNumberFormat="1" applyFont="1" applyFill="1" applyBorder="1" applyAlignment="1">
      <alignment horizontal="center"/>
    </xf>
    <xf numFmtId="49" fontId="3" fillId="22" borderId="33" xfId="0" applyNumberFormat="1" applyFont="1" applyFill="1" applyBorder="1" applyAlignment="1">
      <alignment horizontal="center"/>
    </xf>
    <xf numFmtId="49" fontId="3" fillId="18" borderId="59" xfId="0" applyNumberFormat="1" applyFont="1" applyFill="1" applyBorder="1" applyAlignment="1">
      <alignment horizontal="center" wrapText="1"/>
    </xf>
    <xf numFmtId="49" fontId="3" fillId="18" borderId="60" xfId="0" applyNumberFormat="1" applyFont="1" applyFill="1" applyBorder="1" applyAlignment="1">
      <alignment horizontal="center" wrapText="1"/>
    </xf>
    <xf numFmtId="49" fontId="3" fillId="18" borderId="61" xfId="0" applyNumberFormat="1" applyFont="1" applyFill="1" applyBorder="1" applyAlignment="1">
      <alignment horizontal="center" wrapText="1"/>
    </xf>
    <xf numFmtId="49" fontId="3" fillId="23" borderId="53" xfId="0" applyNumberFormat="1" applyFont="1" applyFill="1" applyBorder="1" applyAlignment="1" applyProtection="1">
      <alignment horizontal="center" wrapText="1"/>
      <protection locked="0"/>
    </xf>
    <xf numFmtId="49" fontId="3" fillId="23" borderId="33" xfId="0" applyNumberFormat="1" applyFont="1" applyFill="1" applyBorder="1" applyAlignment="1" applyProtection="1">
      <alignment horizontal="center" wrapText="1"/>
      <protection locked="0"/>
    </xf>
  </cellXfs>
  <cellStyles count="47">
    <cellStyle name="Normal" xfId="0"/>
    <cellStyle name="Percent" xfId="15"/>
    <cellStyle name="Currency" xfId="16"/>
    <cellStyle name="Currency [0]" xfId="17"/>
    <cellStyle name="Comma" xfId="18"/>
    <cellStyle name="Comma [0]" xfId="19"/>
    <cellStyle name="20% — акцент1" xfId="20"/>
    <cellStyle name="20% — акцент2" xfId="21"/>
    <cellStyle name="20% — акцент3" xfId="22"/>
    <cellStyle name="20% — акцент4" xfId="23"/>
    <cellStyle name="20% — акцент5" xfId="24"/>
    <cellStyle name="20% — акцент6" xfId="25"/>
    <cellStyle name="40% — акцент1" xfId="26"/>
    <cellStyle name="40% — акцент2" xfId="27"/>
    <cellStyle name="40% — акцент3" xfId="28"/>
    <cellStyle name="40% — акцент4" xfId="29"/>
    <cellStyle name="40% — акцент5" xfId="30"/>
    <cellStyle name="40% — акцент6" xfId="31"/>
    <cellStyle name="60% — акцент1" xfId="32"/>
    <cellStyle name="60% — акцент2" xfId="33"/>
    <cellStyle name="60% — акцент3" xfId="34"/>
    <cellStyle name="60% — акцент4" xfId="35"/>
    <cellStyle name="60% — акцент5" xfId="36"/>
    <cellStyle name="60% — акцент6" xfId="37"/>
    <cellStyle name="Акцент1" xfId="38"/>
    <cellStyle name="Акцент2" xfId="39"/>
    <cellStyle name="Акцент3" xfId="40"/>
    <cellStyle name="Акцент4" xfId="41"/>
    <cellStyle name="Акцент5" xfId="42"/>
    <cellStyle name="Акцент6" xfId="43"/>
    <cellStyle name="Ввод " xfId="44"/>
    <cellStyle name="Вывод" xfId="45"/>
    <cellStyle name="Вычисление"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Плохой" xfId="55"/>
    <cellStyle name="Пояснение" xfId="56"/>
    <cellStyle name="Примечание" xfId="57"/>
    <cellStyle name="Связанная ячейка" xfId="58"/>
    <cellStyle name="Текст предупреждения"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0"/>
  <sheetViews>
    <sheetView tabSelected="1" workbookViewId="0" topLeftCell="A1">
      <selection activeCell="A1" sqref="A1:I1"/>
    </sheetView>
  </sheetViews>
  <sheetFormatPr defaultColWidth="9.00390625" defaultRowHeight="12.75"/>
  <cols>
    <col min="1" max="1" width="45.75390625" style="0" customWidth="1"/>
    <col min="2" max="3" width="5.75390625" style="0" customWidth="1"/>
    <col min="4" max="4" width="7.75390625" style="0" customWidth="1"/>
    <col min="5" max="5" width="10.75390625" style="0" customWidth="1"/>
    <col min="6" max="7" width="5.75390625" style="0" customWidth="1"/>
    <col min="8" max="10" width="19.75390625" style="0" customWidth="1"/>
    <col min="11" max="11" width="24.25390625" style="0" hidden="1" customWidth="1"/>
    <col min="12" max="12" width="34.75390625" style="0" hidden="1" customWidth="1"/>
  </cols>
  <sheetData>
    <row r="1" spans="1:12" ht="15.75" thickBot="1">
      <c r="A1" s="165" t="s">
        <v>36</v>
      </c>
      <c r="B1" s="165"/>
      <c r="C1" s="165"/>
      <c r="D1" s="165"/>
      <c r="E1" s="165"/>
      <c r="F1" s="165"/>
      <c r="G1" s="165"/>
      <c r="H1" s="165"/>
      <c r="I1" s="166"/>
      <c r="J1" s="1" t="s">
        <v>3</v>
      </c>
      <c r="K1" s="22" t="s">
        <v>65</v>
      </c>
      <c r="L1" s="4"/>
    </row>
    <row r="2" spans="1:12" ht="12.75">
      <c r="A2" s="5"/>
      <c r="B2" s="3"/>
      <c r="C2" s="2"/>
      <c r="D2" s="2"/>
      <c r="E2" s="2"/>
      <c r="F2" s="2"/>
      <c r="G2" s="2"/>
      <c r="H2" s="4"/>
      <c r="I2" s="4"/>
      <c r="J2" s="85" t="s">
        <v>19</v>
      </c>
      <c r="K2" s="22" t="s">
        <v>68</v>
      </c>
      <c r="L2" s="4"/>
    </row>
    <row r="3" spans="1:12" ht="12.75">
      <c r="A3" s="32" t="s">
        <v>52</v>
      </c>
      <c r="B3" s="169" t="s">
        <v>62</v>
      </c>
      <c r="C3" s="169"/>
      <c r="D3" s="169"/>
      <c r="E3" s="22"/>
      <c r="F3" s="22"/>
      <c r="G3" s="170"/>
      <c r="H3" s="170"/>
      <c r="I3" s="32" t="s">
        <v>22</v>
      </c>
      <c r="J3" s="129">
        <v>42979</v>
      </c>
      <c r="K3" s="22" t="s">
        <v>8</v>
      </c>
      <c r="L3" s="4"/>
    </row>
    <row r="4" spans="1:12" ht="12.75">
      <c r="A4" s="3"/>
      <c r="B4" s="3"/>
      <c r="C4" s="3"/>
      <c r="D4" s="3"/>
      <c r="E4" s="3"/>
      <c r="F4" s="3"/>
      <c r="G4" s="3"/>
      <c r="H4" s="6"/>
      <c r="I4" s="33" t="s">
        <v>21</v>
      </c>
      <c r="J4" s="86" t="s">
        <v>63</v>
      </c>
      <c r="K4" s="22" t="s">
        <v>69</v>
      </c>
      <c r="L4" s="4"/>
    </row>
    <row r="5" spans="1:12" ht="12.75">
      <c r="A5" s="3" t="s">
        <v>37</v>
      </c>
      <c r="B5" s="167" t="s">
        <v>64</v>
      </c>
      <c r="C5" s="167"/>
      <c r="D5" s="167"/>
      <c r="E5" s="167"/>
      <c r="F5" s="167"/>
      <c r="G5" s="167"/>
      <c r="H5" s="167"/>
      <c r="I5" s="33" t="s">
        <v>30</v>
      </c>
      <c r="J5" s="87" t="s">
        <v>65</v>
      </c>
      <c r="K5" s="22"/>
      <c r="L5" s="4"/>
    </row>
    <row r="6" spans="1:12" ht="12.75">
      <c r="A6" s="3" t="s">
        <v>38</v>
      </c>
      <c r="B6" s="168" t="s">
        <v>61</v>
      </c>
      <c r="C6" s="168"/>
      <c r="D6" s="168"/>
      <c r="E6" s="168"/>
      <c r="F6" s="168"/>
      <c r="G6" s="168"/>
      <c r="H6" s="168"/>
      <c r="I6" s="33" t="s">
        <v>59</v>
      </c>
      <c r="J6" s="87" t="s">
        <v>70</v>
      </c>
      <c r="K6" s="22" t="s">
        <v>68</v>
      </c>
      <c r="L6" s="4"/>
    </row>
    <row r="7" spans="1:11" ht="12.75">
      <c r="A7" s="7" t="s">
        <v>60</v>
      </c>
      <c r="B7" s="3"/>
      <c r="C7" s="3"/>
      <c r="D7" s="3"/>
      <c r="E7" s="3"/>
      <c r="F7" s="3"/>
      <c r="G7" s="3"/>
      <c r="H7" s="6"/>
      <c r="I7" s="33"/>
      <c r="J7" s="87"/>
      <c r="K7" s="22"/>
    </row>
    <row r="8" spans="1:11" ht="13.5" thickBot="1">
      <c r="A8" s="3" t="s">
        <v>1</v>
      </c>
      <c r="B8" s="3"/>
      <c r="C8" s="3"/>
      <c r="D8" s="3"/>
      <c r="E8" s="3"/>
      <c r="F8" s="3"/>
      <c r="G8" s="3"/>
      <c r="H8" s="6"/>
      <c r="I8" s="6"/>
      <c r="J8" s="88" t="s">
        <v>0</v>
      </c>
      <c r="K8" s="22" t="s">
        <v>66</v>
      </c>
    </row>
    <row r="9" spans="1:11" ht="15">
      <c r="A9" s="174" t="s">
        <v>29</v>
      </c>
      <c r="B9" s="174"/>
      <c r="C9" s="174"/>
      <c r="D9" s="174"/>
      <c r="E9" s="174"/>
      <c r="F9" s="174"/>
      <c r="G9" s="174"/>
      <c r="H9" s="174"/>
      <c r="I9" s="174"/>
      <c r="J9" s="174"/>
      <c r="K9" s="125" t="s">
        <v>67</v>
      </c>
    </row>
    <row r="10" spans="1:11" ht="12.75">
      <c r="A10" s="8"/>
      <c r="B10" s="8"/>
      <c r="C10" s="9"/>
      <c r="D10" s="9"/>
      <c r="E10" s="9"/>
      <c r="F10" s="9"/>
      <c r="G10" s="9"/>
      <c r="H10" s="10"/>
      <c r="I10" s="10"/>
      <c r="J10" s="11"/>
      <c r="K10" s="126"/>
    </row>
    <row r="11" spans="1:11" ht="12.75" customHeight="1">
      <c r="A11" s="162" t="s">
        <v>39</v>
      </c>
      <c r="B11" s="162" t="s">
        <v>40</v>
      </c>
      <c r="C11" s="175" t="s">
        <v>41</v>
      </c>
      <c r="D11" s="176"/>
      <c r="E11" s="176"/>
      <c r="F11" s="176"/>
      <c r="G11" s="177"/>
      <c r="H11" s="162" t="s">
        <v>42</v>
      </c>
      <c r="I11" s="162" t="s">
        <v>23</v>
      </c>
      <c r="J11" s="162" t="s">
        <v>43</v>
      </c>
      <c r="K11" s="113"/>
    </row>
    <row r="12" spans="1:11" ht="12.75">
      <c r="A12" s="163"/>
      <c r="B12" s="163"/>
      <c r="C12" s="178"/>
      <c r="D12" s="179"/>
      <c r="E12" s="179"/>
      <c r="F12" s="179"/>
      <c r="G12" s="180"/>
      <c r="H12" s="163"/>
      <c r="I12" s="163"/>
      <c r="J12" s="163"/>
      <c r="K12" s="113"/>
    </row>
    <row r="13" spans="1:11" ht="12.75">
      <c r="A13" s="164"/>
      <c r="B13" s="164"/>
      <c r="C13" s="181"/>
      <c r="D13" s="182"/>
      <c r="E13" s="182"/>
      <c r="F13" s="182"/>
      <c r="G13" s="183"/>
      <c r="H13" s="164"/>
      <c r="I13" s="164"/>
      <c r="J13" s="164"/>
      <c r="K13" s="113"/>
    </row>
    <row r="14" spans="1:11" ht="13.5" thickBot="1">
      <c r="A14" s="70">
        <v>1</v>
      </c>
      <c r="B14" s="12">
        <v>2</v>
      </c>
      <c r="C14" s="171">
        <v>3</v>
      </c>
      <c r="D14" s="172"/>
      <c r="E14" s="172"/>
      <c r="F14" s="172"/>
      <c r="G14" s="173"/>
      <c r="H14" s="13" t="s">
        <v>2</v>
      </c>
      <c r="I14" s="13" t="s">
        <v>25</v>
      </c>
      <c r="J14" s="13" t="s">
        <v>26</v>
      </c>
      <c r="K14" s="114"/>
    </row>
    <row r="15" spans="1:10" ht="12.75">
      <c r="A15" s="71" t="s">
        <v>28</v>
      </c>
      <c r="B15" s="38" t="s">
        <v>6</v>
      </c>
      <c r="C15" s="184" t="s">
        <v>17</v>
      </c>
      <c r="D15" s="185"/>
      <c r="E15" s="185"/>
      <c r="F15" s="185"/>
      <c r="G15" s="186"/>
      <c r="H15" s="52">
        <v>5735380</v>
      </c>
      <c r="I15" s="52">
        <v>3407434.12</v>
      </c>
      <c r="J15" s="104">
        <v>2347335.99</v>
      </c>
    </row>
    <row r="16" spans="1:10" ht="12.75">
      <c r="A16" s="72" t="s">
        <v>4</v>
      </c>
      <c r="B16" s="50"/>
      <c r="C16" s="187"/>
      <c r="D16" s="188"/>
      <c r="E16" s="188"/>
      <c r="F16" s="188"/>
      <c r="G16" s="189"/>
      <c r="H16" s="56"/>
      <c r="I16" s="57"/>
      <c r="J16" s="58"/>
    </row>
    <row r="17" spans="1:12" ht="12.75">
      <c r="A17" s="99" t="s">
        <v>387</v>
      </c>
      <c r="B17" s="100" t="s">
        <v>6</v>
      </c>
      <c r="C17" s="101" t="s">
        <v>74</v>
      </c>
      <c r="D17" s="149" t="s">
        <v>386</v>
      </c>
      <c r="E17" s="150"/>
      <c r="F17" s="150"/>
      <c r="G17" s="151"/>
      <c r="H17" s="96">
        <v>813500</v>
      </c>
      <c r="I17" s="102">
        <v>287117.42</v>
      </c>
      <c r="J17" s="103">
        <v>545772.69</v>
      </c>
      <c r="K17" s="117" t="str">
        <f aca="true" t="shared" si="0" ref="K17:K48">C17&amp;D17&amp;G17</f>
        <v>00010000000000000000</v>
      </c>
      <c r="L17" s="105" t="s">
        <v>355</v>
      </c>
    </row>
    <row r="18" spans="1:12" ht="12.75">
      <c r="A18" s="99" t="s">
        <v>390</v>
      </c>
      <c r="B18" s="100" t="s">
        <v>6</v>
      </c>
      <c r="C18" s="101" t="s">
        <v>74</v>
      </c>
      <c r="D18" s="149" t="s">
        <v>389</v>
      </c>
      <c r="E18" s="150"/>
      <c r="F18" s="150"/>
      <c r="G18" s="151"/>
      <c r="H18" s="96">
        <v>65000</v>
      </c>
      <c r="I18" s="102">
        <v>44195.82</v>
      </c>
      <c r="J18" s="103">
        <v>20804.18</v>
      </c>
      <c r="K18" s="117" t="str">
        <f t="shared" si="0"/>
        <v>00010100000000000000</v>
      </c>
      <c r="L18" s="105" t="s">
        <v>388</v>
      </c>
    </row>
    <row r="19" spans="1:12" ht="12.75">
      <c r="A19" s="99" t="s">
        <v>393</v>
      </c>
      <c r="B19" s="100" t="s">
        <v>6</v>
      </c>
      <c r="C19" s="101" t="s">
        <v>74</v>
      </c>
      <c r="D19" s="149" t="s">
        <v>392</v>
      </c>
      <c r="E19" s="150"/>
      <c r="F19" s="150"/>
      <c r="G19" s="151"/>
      <c r="H19" s="96">
        <v>65000</v>
      </c>
      <c r="I19" s="102">
        <v>44195.82</v>
      </c>
      <c r="J19" s="103">
        <v>20804.18</v>
      </c>
      <c r="K19" s="117" t="str">
        <f t="shared" si="0"/>
        <v>00010102000010000110</v>
      </c>
      <c r="L19" s="105" t="s">
        <v>391</v>
      </c>
    </row>
    <row r="20" spans="1:12" s="84" customFormat="1" ht="56.25">
      <c r="A20" s="79" t="s">
        <v>395</v>
      </c>
      <c r="B20" s="78" t="s">
        <v>6</v>
      </c>
      <c r="C20" s="120" t="s">
        <v>74</v>
      </c>
      <c r="D20" s="146" t="s">
        <v>394</v>
      </c>
      <c r="E20" s="147"/>
      <c r="F20" s="147"/>
      <c r="G20" s="148"/>
      <c r="H20" s="80">
        <v>65000</v>
      </c>
      <c r="I20" s="81">
        <v>44195.82</v>
      </c>
      <c r="J20" s="82">
        <f>IF(H20=0,0,MAX(H20-I20,0))</f>
        <v>20804.18</v>
      </c>
      <c r="K20" s="118" t="str">
        <f t="shared" si="0"/>
        <v>00010102010010000110</v>
      </c>
      <c r="L20" s="83" t="str">
        <f>C20&amp;D20&amp;G20</f>
        <v>00010102010010000110</v>
      </c>
    </row>
    <row r="21" spans="1:12" ht="22.5">
      <c r="A21" s="99" t="s">
        <v>398</v>
      </c>
      <c r="B21" s="100" t="s">
        <v>6</v>
      </c>
      <c r="C21" s="101" t="s">
        <v>74</v>
      </c>
      <c r="D21" s="149" t="s">
        <v>397</v>
      </c>
      <c r="E21" s="150"/>
      <c r="F21" s="150"/>
      <c r="G21" s="151"/>
      <c r="H21" s="96">
        <v>144300</v>
      </c>
      <c r="I21" s="102">
        <v>100775.67</v>
      </c>
      <c r="J21" s="103">
        <v>45469.9</v>
      </c>
      <c r="K21" s="117" t="str">
        <f t="shared" si="0"/>
        <v>00010300000000000000</v>
      </c>
      <c r="L21" s="105" t="s">
        <v>396</v>
      </c>
    </row>
    <row r="22" spans="1:12" ht="22.5">
      <c r="A22" s="99" t="s">
        <v>401</v>
      </c>
      <c r="B22" s="100" t="s">
        <v>6</v>
      </c>
      <c r="C22" s="101" t="s">
        <v>74</v>
      </c>
      <c r="D22" s="149" t="s">
        <v>400</v>
      </c>
      <c r="E22" s="150"/>
      <c r="F22" s="150"/>
      <c r="G22" s="151"/>
      <c r="H22" s="96">
        <v>144300</v>
      </c>
      <c r="I22" s="102">
        <v>100775.67</v>
      </c>
      <c r="J22" s="103">
        <v>45469.9</v>
      </c>
      <c r="K22" s="117" t="str">
        <f t="shared" si="0"/>
        <v>00010302000010000110</v>
      </c>
      <c r="L22" s="105" t="s">
        <v>399</v>
      </c>
    </row>
    <row r="23" spans="1:12" s="84" customFormat="1" ht="56.25">
      <c r="A23" s="79" t="s">
        <v>403</v>
      </c>
      <c r="B23" s="78" t="s">
        <v>6</v>
      </c>
      <c r="C23" s="120" t="s">
        <v>74</v>
      </c>
      <c r="D23" s="146" t="s">
        <v>402</v>
      </c>
      <c r="E23" s="147"/>
      <c r="F23" s="147"/>
      <c r="G23" s="148"/>
      <c r="H23" s="80">
        <v>49300</v>
      </c>
      <c r="I23" s="81">
        <v>40394.7</v>
      </c>
      <c r="J23" s="82">
        <f>IF(H23=0,0,MAX(H23-I23,0))</f>
        <v>8905.3</v>
      </c>
      <c r="K23" s="118" t="str">
        <f t="shared" si="0"/>
        <v>00010302230010000110</v>
      </c>
      <c r="L23" s="83" t="str">
        <f>C23&amp;D23&amp;G23</f>
        <v>00010302230010000110</v>
      </c>
    </row>
    <row r="24" spans="1:12" s="84" customFormat="1" ht="78.75">
      <c r="A24" s="79" t="s">
        <v>405</v>
      </c>
      <c r="B24" s="78" t="s">
        <v>6</v>
      </c>
      <c r="C24" s="120" t="s">
        <v>74</v>
      </c>
      <c r="D24" s="146" t="s">
        <v>404</v>
      </c>
      <c r="E24" s="147"/>
      <c r="F24" s="147"/>
      <c r="G24" s="148"/>
      <c r="H24" s="80">
        <v>500</v>
      </c>
      <c r="I24" s="81">
        <v>434.42</v>
      </c>
      <c r="J24" s="82">
        <f>IF(H24=0,0,MAX(H24-I24,0))</f>
        <v>65.58</v>
      </c>
      <c r="K24" s="118" t="str">
        <f t="shared" si="0"/>
        <v>00010302240010000110</v>
      </c>
      <c r="L24" s="83" t="str">
        <f>C24&amp;D24&amp;G24</f>
        <v>00010302240010000110</v>
      </c>
    </row>
    <row r="25" spans="1:12" s="84" customFormat="1" ht="56.25">
      <c r="A25" s="79" t="s">
        <v>407</v>
      </c>
      <c r="B25" s="78" t="s">
        <v>6</v>
      </c>
      <c r="C25" s="120" t="s">
        <v>74</v>
      </c>
      <c r="D25" s="146" t="s">
        <v>406</v>
      </c>
      <c r="E25" s="147"/>
      <c r="F25" s="147"/>
      <c r="G25" s="148"/>
      <c r="H25" s="80">
        <v>104400</v>
      </c>
      <c r="I25" s="81">
        <v>67900.98</v>
      </c>
      <c r="J25" s="82">
        <f>IF(H25=0,0,MAX(H25-I25,0))</f>
        <v>36499.02</v>
      </c>
      <c r="K25" s="118" t="str">
        <f t="shared" si="0"/>
        <v>00010302250010000110</v>
      </c>
      <c r="L25" s="83" t="str">
        <f>C25&amp;D25&amp;G25</f>
        <v>00010302250010000110</v>
      </c>
    </row>
    <row r="26" spans="1:12" s="84" customFormat="1" ht="56.25">
      <c r="A26" s="79" t="s">
        <v>409</v>
      </c>
      <c r="B26" s="78" t="s">
        <v>6</v>
      </c>
      <c r="C26" s="120" t="s">
        <v>74</v>
      </c>
      <c r="D26" s="146" t="s">
        <v>408</v>
      </c>
      <c r="E26" s="147"/>
      <c r="F26" s="147"/>
      <c r="G26" s="148"/>
      <c r="H26" s="80">
        <v>-9900</v>
      </c>
      <c r="I26" s="81">
        <v>-7954.43</v>
      </c>
      <c r="J26" s="82">
        <f>IF(H26=0,0,MAX(H26-I26,0))</f>
        <v>0</v>
      </c>
      <c r="K26" s="118" t="str">
        <f t="shared" si="0"/>
        <v>00010302260010000110</v>
      </c>
      <c r="L26" s="83" t="str">
        <f>C26&amp;D26&amp;G26</f>
        <v>00010302260010000110</v>
      </c>
    </row>
    <row r="27" spans="1:12" ht="12.75">
      <c r="A27" s="99" t="s">
        <v>412</v>
      </c>
      <c r="B27" s="100" t="s">
        <v>6</v>
      </c>
      <c r="C27" s="101" t="s">
        <v>74</v>
      </c>
      <c r="D27" s="149" t="s">
        <v>411</v>
      </c>
      <c r="E27" s="150"/>
      <c r="F27" s="150"/>
      <c r="G27" s="151"/>
      <c r="H27" s="96">
        <v>20000</v>
      </c>
      <c r="I27" s="102">
        <v>22507.5</v>
      </c>
      <c r="J27" s="103">
        <v>0</v>
      </c>
      <c r="K27" s="117" t="str">
        <f t="shared" si="0"/>
        <v>00010500000000000000</v>
      </c>
      <c r="L27" s="105" t="s">
        <v>410</v>
      </c>
    </row>
    <row r="28" spans="1:12" ht="12.75">
      <c r="A28" s="99" t="s">
        <v>415</v>
      </c>
      <c r="B28" s="100" t="s">
        <v>6</v>
      </c>
      <c r="C28" s="101" t="s">
        <v>74</v>
      </c>
      <c r="D28" s="149" t="s">
        <v>414</v>
      </c>
      <c r="E28" s="150"/>
      <c r="F28" s="150"/>
      <c r="G28" s="151"/>
      <c r="H28" s="96">
        <v>20000</v>
      </c>
      <c r="I28" s="102">
        <v>22507.5</v>
      </c>
      <c r="J28" s="103">
        <v>0</v>
      </c>
      <c r="K28" s="117" t="str">
        <f t="shared" si="0"/>
        <v>00010503000010000110</v>
      </c>
      <c r="L28" s="105" t="s">
        <v>413</v>
      </c>
    </row>
    <row r="29" spans="1:12" s="84" customFormat="1" ht="12.75">
      <c r="A29" s="79" t="s">
        <v>415</v>
      </c>
      <c r="B29" s="78" t="s">
        <v>6</v>
      </c>
      <c r="C29" s="120" t="s">
        <v>74</v>
      </c>
      <c r="D29" s="146" t="s">
        <v>416</v>
      </c>
      <c r="E29" s="147"/>
      <c r="F29" s="147"/>
      <c r="G29" s="148"/>
      <c r="H29" s="80">
        <v>20000</v>
      </c>
      <c r="I29" s="81">
        <v>22507.5</v>
      </c>
      <c r="J29" s="82">
        <f>IF(H29=0,0,MAX(H29-I29,0))</f>
        <v>0</v>
      </c>
      <c r="K29" s="118" t="str">
        <f t="shared" si="0"/>
        <v>00010503010010000110</v>
      </c>
      <c r="L29" s="83" t="str">
        <f>C29&amp;D29&amp;G29</f>
        <v>00010503010010000110</v>
      </c>
    </row>
    <row r="30" spans="1:12" ht="12.75">
      <c r="A30" s="99" t="s">
        <v>419</v>
      </c>
      <c r="B30" s="100" t="s">
        <v>6</v>
      </c>
      <c r="C30" s="101" t="s">
        <v>74</v>
      </c>
      <c r="D30" s="149" t="s">
        <v>418</v>
      </c>
      <c r="E30" s="150"/>
      <c r="F30" s="150"/>
      <c r="G30" s="151"/>
      <c r="H30" s="96">
        <v>543200</v>
      </c>
      <c r="I30" s="102">
        <v>102001.39</v>
      </c>
      <c r="J30" s="103">
        <v>441198.61</v>
      </c>
      <c r="K30" s="117" t="str">
        <f t="shared" si="0"/>
        <v>00010600000000000000</v>
      </c>
      <c r="L30" s="105" t="s">
        <v>417</v>
      </c>
    </row>
    <row r="31" spans="1:12" ht="12.75">
      <c r="A31" s="99" t="s">
        <v>422</v>
      </c>
      <c r="B31" s="100" t="s">
        <v>6</v>
      </c>
      <c r="C31" s="101" t="s">
        <v>74</v>
      </c>
      <c r="D31" s="149" t="s">
        <v>421</v>
      </c>
      <c r="E31" s="150"/>
      <c r="F31" s="150"/>
      <c r="G31" s="151"/>
      <c r="H31" s="96">
        <v>42000</v>
      </c>
      <c r="I31" s="102">
        <v>5478.67</v>
      </c>
      <c r="J31" s="103">
        <v>36521.33</v>
      </c>
      <c r="K31" s="117" t="str">
        <f t="shared" si="0"/>
        <v>00010601000000000110</v>
      </c>
      <c r="L31" s="105" t="s">
        <v>420</v>
      </c>
    </row>
    <row r="32" spans="1:12" s="84" customFormat="1" ht="33.75">
      <c r="A32" s="79" t="s">
        <v>424</v>
      </c>
      <c r="B32" s="78" t="s">
        <v>6</v>
      </c>
      <c r="C32" s="120" t="s">
        <v>74</v>
      </c>
      <c r="D32" s="146" t="s">
        <v>423</v>
      </c>
      <c r="E32" s="147"/>
      <c r="F32" s="147"/>
      <c r="G32" s="148"/>
      <c r="H32" s="80">
        <v>42000</v>
      </c>
      <c r="I32" s="81">
        <v>5478.67</v>
      </c>
      <c r="J32" s="82">
        <f>IF(H32=0,0,MAX(H32-I32,0))</f>
        <v>36521.33</v>
      </c>
      <c r="K32" s="118" t="str">
        <f t="shared" si="0"/>
        <v>00010601030100000110</v>
      </c>
      <c r="L32" s="83" t="str">
        <f>C32&amp;D32&amp;G32</f>
        <v>00010601030100000110</v>
      </c>
    </row>
    <row r="33" spans="1:12" ht="12.75">
      <c r="A33" s="99" t="s">
        <v>427</v>
      </c>
      <c r="B33" s="100" t="s">
        <v>6</v>
      </c>
      <c r="C33" s="101" t="s">
        <v>74</v>
      </c>
      <c r="D33" s="149" t="s">
        <v>426</v>
      </c>
      <c r="E33" s="150"/>
      <c r="F33" s="150"/>
      <c r="G33" s="151"/>
      <c r="H33" s="96">
        <v>501200</v>
      </c>
      <c r="I33" s="102">
        <v>96522.72</v>
      </c>
      <c r="J33" s="103">
        <v>404677.28</v>
      </c>
      <c r="K33" s="117" t="str">
        <f t="shared" si="0"/>
        <v>00010606000000000110</v>
      </c>
      <c r="L33" s="105" t="s">
        <v>425</v>
      </c>
    </row>
    <row r="34" spans="1:12" ht="12.75">
      <c r="A34" s="99" t="s">
        <v>430</v>
      </c>
      <c r="B34" s="100" t="s">
        <v>6</v>
      </c>
      <c r="C34" s="101" t="s">
        <v>74</v>
      </c>
      <c r="D34" s="149" t="s">
        <v>429</v>
      </c>
      <c r="E34" s="150"/>
      <c r="F34" s="150"/>
      <c r="G34" s="151"/>
      <c r="H34" s="96">
        <v>100000</v>
      </c>
      <c r="I34" s="102">
        <v>49182.7</v>
      </c>
      <c r="J34" s="103">
        <v>50817.3</v>
      </c>
      <c r="K34" s="117" t="str">
        <f t="shared" si="0"/>
        <v>00010606030000000110</v>
      </c>
      <c r="L34" s="105" t="s">
        <v>428</v>
      </c>
    </row>
    <row r="35" spans="1:12" s="84" customFormat="1" ht="22.5">
      <c r="A35" s="79" t="s">
        <v>432</v>
      </c>
      <c r="B35" s="78" t="s">
        <v>6</v>
      </c>
      <c r="C35" s="120" t="s">
        <v>74</v>
      </c>
      <c r="D35" s="146" t="s">
        <v>431</v>
      </c>
      <c r="E35" s="147"/>
      <c r="F35" s="147"/>
      <c r="G35" s="148"/>
      <c r="H35" s="80">
        <v>100000</v>
      </c>
      <c r="I35" s="81">
        <v>49182.7</v>
      </c>
      <c r="J35" s="82">
        <f>IF(H35=0,0,MAX(H35-I35,0))</f>
        <v>50817.3</v>
      </c>
      <c r="K35" s="118" t="str">
        <f t="shared" si="0"/>
        <v>00010606033100000110</v>
      </c>
      <c r="L35" s="83" t="str">
        <f>C35&amp;D35&amp;G35</f>
        <v>00010606033100000110</v>
      </c>
    </row>
    <row r="36" spans="1:12" ht="12.75">
      <c r="A36" s="99" t="s">
        <v>435</v>
      </c>
      <c r="B36" s="100" t="s">
        <v>6</v>
      </c>
      <c r="C36" s="101" t="s">
        <v>74</v>
      </c>
      <c r="D36" s="149" t="s">
        <v>434</v>
      </c>
      <c r="E36" s="150"/>
      <c r="F36" s="150"/>
      <c r="G36" s="151"/>
      <c r="H36" s="96">
        <v>401200</v>
      </c>
      <c r="I36" s="102">
        <v>47340.02</v>
      </c>
      <c r="J36" s="103">
        <v>353859.98</v>
      </c>
      <c r="K36" s="117" t="str">
        <f t="shared" si="0"/>
        <v>00010606040000000110</v>
      </c>
      <c r="L36" s="105" t="s">
        <v>433</v>
      </c>
    </row>
    <row r="37" spans="1:12" s="84" customFormat="1" ht="33.75">
      <c r="A37" s="79" t="s">
        <v>437</v>
      </c>
      <c r="B37" s="78" t="s">
        <v>6</v>
      </c>
      <c r="C37" s="120" t="s">
        <v>74</v>
      </c>
      <c r="D37" s="146" t="s">
        <v>436</v>
      </c>
      <c r="E37" s="147"/>
      <c r="F37" s="147"/>
      <c r="G37" s="148"/>
      <c r="H37" s="80">
        <v>401200</v>
      </c>
      <c r="I37" s="81">
        <v>47340.02</v>
      </c>
      <c r="J37" s="82">
        <f>IF(H37=0,0,MAX(H37-I37,0))</f>
        <v>353859.98</v>
      </c>
      <c r="K37" s="118" t="str">
        <f t="shared" si="0"/>
        <v>00010606043100000110</v>
      </c>
      <c r="L37" s="83" t="str">
        <f>C37&amp;D37&amp;G37</f>
        <v>00010606043100000110</v>
      </c>
    </row>
    <row r="38" spans="1:12" ht="12.75">
      <c r="A38" s="99" t="s">
        <v>440</v>
      </c>
      <c r="B38" s="100" t="s">
        <v>6</v>
      </c>
      <c r="C38" s="101" t="s">
        <v>74</v>
      </c>
      <c r="D38" s="149" t="s">
        <v>439</v>
      </c>
      <c r="E38" s="150"/>
      <c r="F38" s="150"/>
      <c r="G38" s="151"/>
      <c r="H38" s="96">
        <v>11000</v>
      </c>
      <c r="I38" s="102">
        <v>2700</v>
      </c>
      <c r="J38" s="103">
        <v>8300</v>
      </c>
      <c r="K38" s="117" t="str">
        <f t="shared" si="0"/>
        <v>00010800000000000000</v>
      </c>
      <c r="L38" s="105" t="s">
        <v>438</v>
      </c>
    </row>
    <row r="39" spans="1:12" ht="33.75">
      <c r="A39" s="99" t="s">
        <v>443</v>
      </c>
      <c r="B39" s="100" t="s">
        <v>6</v>
      </c>
      <c r="C39" s="101" t="s">
        <v>74</v>
      </c>
      <c r="D39" s="149" t="s">
        <v>442</v>
      </c>
      <c r="E39" s="150"/>
      <c r="F39" s="150"/>
      <c r="G39" s="151"/>
      <c r="H39" s="96">
        <v>11000</v>
      </c>
      <c r="I39" s="102">
        <v>2700</v>
      </c>
      <c r="J39" s="103">
        <v>8300</v>
      </c>
      <c r="K39" s="117" t="str">
        <f t="shared" si="0"/>
        <v>00010804000010000110</v>
      </c>
      <c r="L39" s="105" t="s">
        <v>441</v>
      </c>
    </row>
    <row r="40" spans="1:12" s="84" customFormat="1" ht="56.25">
      <c r="A40" s="79" t="s">
        <v>445</v>
      </c>
      <c r="B40" s="78" t="s">
        <v>6</v>
      </c>
      <c r="C40" s="120" t="s">
        <v>74</v>
      </c>
      <c r="D40" s="146" t="s">
        <v>444</v>
      </c>
      <c r="E40" s="147"/>
      <c r="F40" s="147"/>
      <c r="G40" s="148"/>
      <c r="H40" s="80">
        <v>11000</v>
      </c>
      <c r="I40" s="81">
        <v>2700</v>
      </c>
      <c r="J40" s="82">
        <f>IF(H40=0,0,MAX(H40-I40,0))</f>
        <v>8300</v>
      </c>
      <c r="K40" s="118" t="str">
        <f t="shared" si="0"/>
        <v>00010804020010000110</v>
      </c>
      <c r="L40" s="83" t="str">
        <f>C40&amp;D40&amp;G40</f>
        <v>00010804020010000110</v>
      </c>
    </row>
    <row r="41" spans="1:12" ht="22.5">
      <c r="A41" s="99" t="s">
        <v>448</v>
      </c>
      <c r="B41" s="100" t="s">
        <v>6</v>
      </c>
      <c r="C41" s="101" t="s">
        <v>74</v>
      </c>
      <c r="D41" s="149" t="s">
        <v>447</v>
      </c>
      <c r="E41" s="150"/>
      <c r="F41" s="150"/>
      <c r="G41" s="151"/>
      <c r="H41" s="96">
        <v>30000</v>
      </c>
      <c r="I41" s="102"/>
      <c r="J41" s="103">
        <v>30000</v>
      </c>
      <c r="K41" s="117" t="str">
        <f t="shared" si="0"/>
        <v>00011400000000000000</v>
      </c>
      <c r="L41" s="105" t="s">
        <v>446</v>
      </c>
    </row>
    <row r="42" spans="1:12" ht="22.5">
      <c r="A42" s="99" t="s">
        <v>451</v>
      </c>
      <c r="B42" s="100" t="s">
        <v>6</v>
      </c>
      <c r="C42" s="101" t="s">
        <v>74</v>
      </c>
      <c r="D42" s="149" t="s">
        <v>450</v>
      </c>
      <c r="E42" s="150"/>
      <c r="F42" s="150"/>
      <c r="G42" s="151"/>
      <c r="H42" s="96">
        <v>30000</v>
      </c>
      <c r="I42" s="102"/>
      <c r="J42" s="103">
        <v>30000</v>
      </c>
      <c r="K42" s="117" t="str">
        <f t="shared" si="0"/>
        <v>00011406000000000430</v>
      </c>
      <c r="L42" s="105" t="s">
        <v>449</v>
      </c>
    </row>
    <row r="43" spans="1:12" ht="45">
      <c r="A43" s="99" t="s">
        <v>454</v>
      </c>
      <c r="B43" s="100" t="s">
        <v>6</v>
      </c>
      <c r="C43" s="101" t="s">
        <v>74</v>
      </c>
      <c r="D43" s="149" t="s">
        <v>452</v>
      </c>
      <c r="E43" s="150"/>
      <c r="F43" s="150"/>
      <c r="G43" s="151"/>
      <c r="H43" s="96">
        <v>30000</v>
      </c>
      <c r="I43" s="102"/>
      <c r="J43" s="103">
        <v>30000</v>
      </c>
      <c r="K43" s="117" t="str">
        <f t="shared" si="0"/>
        <v>00011406020000000430</v>
      </c>
      <c r="L43" s="105" t="s">
        <v>453</v>
      </c>
    </row>
    <row r="44" spans="1:12" s="84" customFormat="1" ht="45">
      <c r="A44" s="79" t="s">
        <v>456</v>
      </c>
      <c r="B44" s="78" t="s">
        <v>6</v>
      </c>
      <c r="C44" s="120" t="s">
        <v>74</v>
      </c>
      <c r="D44" s="146" t="s">
        <v>455</v>
      </c>
      <c r="E44" s="147"/>
      <c r="F44" s="147"/>
      <c r="G44" s="148"/>
      <c r="H44" s="80">
        <v>30000</v>
      </c>
      <c r="I44" s="81"/>
      <c r="J44" s="82">
        <f>IF(H44=0,0,MAX(H44-I44,0))</f>
        <v>30000</v>
      </c>
      <c r="K44" s="118" t="str">
        <f t="shared" si="0"/>
        <v>00011406025100000430</v>
      </c>
      <c r="L44" s="83" t="str">
        <f>C44&amp;D44&amp;G44</f>
        <v>00011406025100000430</v>
      </c>
    </row>
    <row r="45" spans="1:12" ht="12.75">
      <c r="A45" s="99" t="s">
        <v>459</v>
      </c>
      <c r="B45" s="100" t="s">
        <v>6</v>
      </c>
      <c r="C45" s="101" t="s">
        <v>74</v>
      </c>
      <c r="D45" s="149" t="s">
        <v>457</v>
      </c>
      <c r="E45" s="150"/>
      <c r="F45" s="150"/>
      <c r="G45" s="151"/>
      <c r="H45" s="96"/>
      <c r="I45" s="102">
        <v>14937.04</v>
      </c>
      <c r="J45" s="103">
        <v>0</v>
      </c>
      <c r="K45" s="117" t="str">
        <f t="shared" si="0"/>
        <v>00011700000000000000</v>
      </c>
      <c r="L45" s="105" t="s">
        <v>458</v>
      </c>
    </row>
    <row r="46" spans="1:12" ht="12.75">
      <c r="A46" s="99" t="s">
        <v>462</v>
      </c>
      <c r="B46" s="100" t="s">
        <v>6</v>
      </c>
      <c r="C46" s="101" t="s">
        <v>74</v>
      </c>
      <c r="D46" s="149" t="s">
        <v>460</v>
      </c>
      <c r="E46" s="150"/>
      <c r="F46" s="150"/>
      <c r="G46" s="151"/>
      <c r="H46" s="96"/>
      <c r="I46" s="102">
        <v>14937.04</v>
      </c>
      <c r="J46" s="103">
        <v>0</v>
      </c>
      <c r="K46" s="117" t="str">
        <f t="shared" si="0"/>
        <v>00011705000000000180</v>
      </c>
      <c r="L46" s="105" t="s">
        <v>461</v>
      </c>
    </row>
    <row r="47" spans="1:12" s="84" customFormat="1" ht="22.5">
      <c r="A47" s="79" t="s">
        <v>464</v>
      </c>
      <c r="B47" s="78" t="s">
        <v>6</v>
      </c>
      <c r="C47" s="120" t="s">
        <v>74</v>
      </c>
      <c r="D47" s="146" t="s">
        <v>463</v>
      </c>
      <c r="E47" s="147"/>
      <c r="F47" s="147"/>
      <c r="G47" s="148"/>
      <c r="H47" s="80"/>
      <c r="I47" s="81">
        <v>14937.04</v>
      </c>
      <c r="J47" s="82">
        <f>IF(H47=0,0,MAX(H47-I47,0))</f>
        <v>0</v>
      </c>
      <c r="K47" s="118" t="str">
        <f t="shared" si="0"/>
        <v>00011705050100000180</v>
      </c>
      <c r="L47" s="83" t="str">
        <f>C47&amp;D47&amp;G47</f>
        <v>00011705050100000180</v>
      </c>
    </row>
    <row r="48" spans="1:12" ht="12.75">
      <c r="A48" s="99" t="s">
        <v>467</v>
      </c>
      <c r="B48" s="100" t="s">
        <v>6</v>
      </c>
      <c r="C48" s="101" t="s">
        <v>74</v>
      </c>
      <c r="D48" s="149" t="s">
        <v>465</v>
      </c>
      <c r="E48" s="150"/>
      <c r="F48" s="150"/>
      <c r="G48" s="151"/>
      <c r="H48" s="96">
        <v>4921880</v>
      </c>
      <c r="I48" s="102">
        <v>3120316.7</v>
      </c>
      <c r="J48" s="103">
        <v>1801563.3</v>
      </c>
      <c r="K48" s="117" t="str">
        <f t="shared" si="0"/>
        <v>00020000000000000000</v>
      </c>
      <c r="L48" s="105" t="s">
        <v>466</v>
      </c>
    </row>
    <row r="49" spans="1:12" ht="33.75">
      <c r="A49" s="99" t="s">
        <v>470</v>
      </c>
      <c r="B49" s="100" t="s">
        <v>6</v>
      </c>
      <c r="C49" s="101" t="s">
        <v>74</v>
      </c>
      <c r="D49" s="149" t="s">
        <v>468</v>
      </c>
      <c r="E49" s="150"/>
      <c r="F49" s="150"/>
      <c r="G49" s="151"/>
      <c r="H49" s="96">
        <v>4921880</v>
      </c>
      <c r="I49" s="102">
        <v>3120316.7</v>
      </c>
      <c r="J49" s="103">
        <v>1801563.3</v>
      </c>
      <c r="K49" s="117" t="str">
        <f aca="true" t="shared" si="1" ref="K49:K65">C49&amp;D49&amp;G49</f>
        <v>00020200000000000000</v>
      </c>
      <c r="L49" s="105" t="s">
        <v>469</v>
      </c>
    </row>
    <row r="50" spans="1:12" ht="22.5">
      <c r="A50" s="99" t="s">
        <v>473</v>
      </c>
      <c r="B50" s="100" t="s">
        <v>6</v>
      </c>
      <c r="C50" s="101" t="s">
        <v>74</v>
      </c>
      <c r="D50" s="149" t="s">
        <v>471</v>
      </c>
      <c r="E50" s="150"/>
      <c r="F50" s="150"/>
      <c r="G50" s="151"/>
      <c r="H50" s="96">
        <v>4030000</v>
      </c>
      <c r="I50" s="102">
        <v>2621400</v>
      </c>
      <c r="J50" s="103">
        <v>1408600</v>
      </c>
      <c r="K50" s="117" t="str">
        <f t="shared" si="1"/>
        <v>00020210000000000151</v>
      </c>
      <c r="L50" s="105" t="s">
        <v>472</v>
      </c>
    </row>
    <row r="51" spans="1:12" ht="12.75">
      <c r="A51" s="99" t="s">
        <v>476</v>
      </c>
      <c r="B51" s="100" t="s">
        <v>6</v>
      </c>
      <c r="C51" s="101" t="s">
        <v>74</v>
      </c>
      <c r="D51" s="149" t="s">
        <v>474</v>
      </c>
      <c r="E51" s="150"/>
      <c r="F51" s="150"/>
      <c r="G51" s="151"/>
      <c r="H51" s="96">
        <v>4030000</v>
      </c>
      <c r="I51" s="102">
        <v>2621400</v>
      </c>
      <c r="J51" s="103">
        <v>1408600</v>
      </c>
      <c r="K51" s="117" t="str">
        <f t="shared" si="1"/>
        <v>00020215001000000151</v>
      </c>
      <c r="L51" s="105" t="s">
        <v>475</v>
      </c>
    </row>
    <row r="52" spans="1:12" s="84" customFormat="1" ht="22.5">
      <c r="A52" s="79" t="s">
        <v>478</v>
      </c>
      <c r="B52" s="78" t="s">
        <v>6</v>
      </c>
      <c r="C52" s="120" t="s">
        <v>74</v>
      </c>
      <c r="D52" s="146" t="s">
        <v>477</v>
      </c>
      <c r="E52" s="147"/>
      <c r="F52" s="147"/>
      <c r="G52" s="148"/>
      <c r="H52" s="80">
        <v>4030000</v>
      </c>
      <c r="I52" s="81">
        <v>2621400</v>
      </c>
      <c r="J52" s="82">
        <f>IF(H52=0,0,MAX(H52-I52,0))</f>
        <v>1408600</v>
      </c>
      <c r="K52" s="118" t="str">
        <f t="shared" si="1"/>
        <v>00020215001100000151</v>
      </c>
      <c r="L52" s="83" t="str">
        <f>C52&amp;D52&amp;G52</f>
        <v>00020215001100000151</v>
      </c>
    </row>
    <row r="53" spans="1:12" ht="22.5">
      <c r="A53" s="99" t="s">
        <v>481</v>
      </c>
      <c r="B53" s="100" t="s">
        <v>6</v>
      </c>
      <c r="C53" s="101" t="s">
        <v>74</v>
      </c>
      <c r="D53" s="149" t="s">
        <v>479</v>
      </c>
      <c r="E53" s="150"/>
      <c r="F53" s="150"/>
      <c r="G53" s="151"/>
      <c r="H53" s="96">
        <v>539300</v>
      </c>
      <c r="I53" s="102">
        <v>190254.8</v>
      </c>
      <c r="J53" s="103">
        <v>349045.2</v>
      </c>
      <c r="K53" s="117" t="str">
        <f t="shared" si="1"/>
        <v>00020220000000000151</v>
      </c>
      <c r="L53" s="105" t="s">
        <v>480</v>
      </c>
    </row>
    <row r="54" spans="1:12" ht="22.5">
      <c r="A54" s="99" t="s">
        <v>484</v>
      </c>
      <c r="B54" s="100" t="s">
        <v>6</v>
      </c>
      <c r="C54" s="101" t="s">
        <v>74</v>
      </c>
      <c r="D54" s="149" t="s">
        <v>482</v>
      </c>
      <c r="E54" s="150"/>
      <c r="F54" s="150"/>
      <c r="G54" s="151"/>
      <c r="H54" s="96">
        <v>167000</v>
      </c>
      <c r="I54" s="102">
        <v>167000</v>
      </c>
      <c r="J54" s="103">
        <v>0</v>
      </c>
      <c r="K54" s="117" t="str">
        <f t="shared" si="1"/>
        <v>00020220051000000151</v>
      </c>
      <c r="L54" s="105" t="s">
        <v>483</v>
      </c>
    </row>
    <row r="55" spans="1:12" s="84" customFormat="1" ht="22.5">
      <c r="A55" s="79" t="s">
        <v>290</v>
      </c>
      <c r="B55" s="78" t="s">
        <v>6</v>
      </c>
      <c r="C55" s="120" t="s">
        <v>74</v>
      </c>
      <c r="D55" s="146" t="s">
        <v>485</v>
      </c>
      <c r="E55" s="147"/>
      <c r="F55" s="147"/>
      <c r="G55" s="148"/>
      <c r="H55" s="80">
        <v>167000</v>
      </c>
      <c r="I55" s="81">
        <v>167000</v>
      </c>
      <c r="J55" s="82">
        <f>IF(H55=0,0,MAX(H55-I55,0))</f>
        <v>0</v>
      </c>
      <c r="K55" s="118" t="str">
        <f t="shared" si="1"/>
        <v>00020220051100000151</v>
      </c>
      <c r="L55" s="83" t="str">
        <f>C55&amp;D55&amp;G55</f>
        <v>00020220051100000151</v>
      </c>
    </row>
    <row r="56" spans="1:12" ht="12.75">
      <c r="A56" s="99" t="s">
        <v>488</v>
      </c>
      <c r="B56" s="100" t="s">
        <v>6</v>
      </c>
      <c r="C56" s="101" t="s">
        <v>74</v>
      </c>
      <c r="D56" s="149" t="s">
        <v>486</v>
      </c>
      <c r="E56" s="150"/>
      <c r="F56" s="150"/>
      <c r="G56" s="151"/>
      <c r="H56" s="96">
        <v>372300</v>
      </c>
      <c r="I56" s="102">
        <v>23254.8</v>
      </c>
      <c r="J56" s="103">
        <v>349045.2</v>
      </c>
      <c r="K56" s="117" t="str">
        <f t="shared" si="1"/>
        <v>00020229999000000151</v>
      </c>
      <c r="L56" s="105" t="s">
        <v>487</v>
      </c>
    </row>
    <row r="57" spans="1:12" s="84" customFormat="1" ht="12.75">
      <c r="A57" s="79" t="s">
        <v>490</v>
      </c>
      <c r="B57" s="78" t="s">
        <v>6</v>
      </c>
      <c r="C57" s="120" t="s">
        <v>74</v>
      </c>
      <c r="D57" s="146" t="s">
        <v>489</v>
      </c>
      <c r="E57" s="147"/>
      <c r="F57" s="147"/>
      <c r="G57" s="148"/>
      <c r="H57" s="80">
        <v>372300</v>
      </c>
      <c r="I57" s="81">
        <v>23254.8</v>
      </c>
      <c r="J57" s="82">
        <f>IF(H57=0,0,MAX(H57-I57,0))</f>
        <v>349045.2</v>
      </c>
      <c r="K57" s="118" t="str">
        <f t="shared" si="1"/>
        <v>00020229999100000151</v>
      </c>
      <c r="L57" s="83" t="str">
        <f>C57&amp;D57&amp;G57</f>
        <v>00020229999100000151</v>
      </c>
    </row>
    <row r="58" spans="1:12" ht="22.5">
      <c r="A58" s="99" t="s">
        <v>493</v>
      </c>
      <c r="B58" s="100" t="s">
        <v>6</v>
      </c>
      <c r="C58" s="101" t="s">
        <v>74</v>
      </c>
      <c r="D58" s="149" t="s">
        <v>492</v>
      </c>
      <c r="E58" s="150"/>
      <c r="F58" s="150"/>
      <c r="G58" s="151"/>
      <c r="H58" s="96">
        <v>168980</v>
      </c>
      <c r="I58" s="102">
        <v>125061.9</v>
      </c>
      <c r="J58" s="103">
        <v>43918.1</v>
      </c>
      <c r="K58" s="117" t="str">
        <f t="shared" si="1"/>
        <v>00020230000000000151</v>
      </c>
      <c r="L58" s="105" t="s">
        <v>491</v>
      </c>
    </row>
    <row r="59" spans="1:12" ht="33.75">
      <c r="A59" s="99" t="s">
        <v>496</v>
      </c>
      <c r="B59" s="100" t="s">
        <v>6</v>
      </c>
      <c r="C59" s="101" t="s">
        <v>74</v>
      </c>
      <c r="D59" s="149" t="s">
        <v>495</v>
      </c>
      <c r="E59" s="150"/>
      <c r="F59" s="150"/>
      <c r="G59" s="151"/>
      <c r="H59" s="96">
        <v>96900</v>
      </c>
      <c r="I59" s="102">
        <v>70893.9</v>
      </c>
      <c r="J59" s="103">
        <v>26006.1</v>
      </c>
      <c r="K59" s="117" t="str">
        <f t="shared" si="1"/>
        <v>00020230024000000151</v>
      </c>
      <c r="L59" s="105" t="s">
        <v>494</v>
      </c>
    </row>
    <row r="60" spans="1:12" s="84" customFormat="1" ht="33.75">
      <c r="A60" s="79" t="s">
        <v>498</v>
      </c>
      <c r="B60" s="78" t="s">
        <v>6</v>
      </c>
      <c r="C60" s="120" t="s">
        <v>74</v>
      </c>
      <c r="D60" s="146" t="s">
        <v>497</v>
      </c>
      <c r="E60" s="147"/>
      <c r="F60" s="147"/>
      <c r="G60" s="148"/>
      <c r="H60" s="80">
        <v>96900</v>
      </c>
      <c r="I60" s="81">
        <v>70893.9</v>
      </c>
      <c r="J60" s="82">
        <f>IF(H60=0,0,MAX(H60-I60,0))</f>
        <v>26006.1</v>
      </c>
      <c r="K60" s="118" t="str">
        <f t="shared" si="1"/>
        <v>00020230024100000151</v>
      </c>
      <c r="L60" s="83" t="str">
        <f>C60&amp;D60&amp;G60</f>
        <v>00020230024100000151</v>
      </c>
    </row>
    <row r="61" spans="1:12" ht="33.75">
      <c r="A61" s="99" t="s">
        <v>501</v>
      </c>
      <c r="B61" s="100" t="s">
        <v>6</v>
      </c>
      <c r="C61" s="101" t="s">
        <v>74</v>
      </c>
      <c r="D61" s="149" t="s">
        <v>500</v>
      </c>
      <c r="E61" s="150"/>
      <c r="F61" s="150"/>
      <c r="G61" s="151"/>
      <c r="H61" s="96">
        <v>72080</v>
      </c>
      <c r="I61" s="102">
        <v>54168</v>
      </c>
      <c r="J61" s="103">
        <v>17912</v>
      </c>
      <c r="K61" s="117" t="str">
        <f t="shared" si="1"/>
        <v>00020235118000000151</v>
      </c>
      <c r="L61" s="105" t="s">
        <v>499</v>
      </c>
    </row>
    <row r="62" spans="1:12" s="84" customFormat="1" ht="33.75">
      <c r="A62" s="79" t="s">
        <v>503</v>
      </c>
      <c r="B62" s="78" t="s">
        <v>6</v>
      </c>
      <c r="C62" s="120" t="s">
        <v>74</v>
      </c>
      <c r="D62" s="146" t="s">
        <v>502</v>
      </c>
      <c r="E62" s="147"/>
      <c r="F62" s="147"/>
      <c r="G62" s="148"/>
      <c r="H62" s="80">
        <v>72080</v>
      </c>
      <c r="I62" s="81">
        <v>54168</v>
      </c>
      <c r="J62" s="82">
        <f>IF(H62=0,0,MAX(H62-I62,0))</f>
        <v>17912</v>
      </c>
      <c r="K62" s="118" t="str">
        <f t="shared" si="1"/>
        <v>00020235118100000151</v>
      </c>
      <c r="L62" s="83" t="str">
        <f>C62&amp;D62&amp;G62</f>
        <v>00020235118100000151</v>
      </c>
    </row>
    <row r="63" spans="1:12" ht="12.75">
      <c r="A63" s="99" t="s">
        <v>166</v>
      </c>
      <c r="B63" s="100" t="s">
        <v>6</v>
      </c>
      <c r="C63" s="101" t="s">
        <v>74</v>
      </c>
      <c r="D63" s="149" t="s">
        <v>505</v>
      </c>
      <c r="E63" s="150"/>
      <c r="F63" s="150"/>
      <c r="G63" s="151"/>
      <c r="H63" s="96">
        <v>183600</v>
      </c>
      <c r="I63" s="102">
        <v>183600</v>
      </c>
      <c r="J63" s="103">
        <v>0</v>
      </c>
      <c r="K63" s="117" t="str">
        <f t="shared" si="1"/>
        <v>00020240000000000151</v>
      </c>
      <c r="L63" s="105" t="s">
        <v>504</v>
      </c>
    </row>
    <row r="64" spans="1:12" ht="22.5">
      <c r="A64" s="99" t="s">
        <v>508</v>
      </c>
      <c r="B64" s="100" t="s">
        <v>6</v>
      </c>
      <c r="C64" s="101" t="s">
        <v>74</v>
      </c>
      <c r="D64" s="149" t="s">
        <v>507</v>
      </c>
      <c r="E64" s="150"/>
      <c r="F64" s="150"/>
      <c r="G64" s="151"/>
      <c r="H64" s="96">
        <v>183600</v>
      </c>
      <c r="I64" s="102">
        <v>183600</v>
      </c>
      <c r="J64" s="103">
        <v>0</v>
      </c>
      <c r="K64" s="117" t="str">
        <f t="shared" si="1"/>
        <v>00020249999000000151</v>
      </c>
      <c r="L64" s="105" t="s">
        <v>506</v>
      </c>
    </row>
    <row r="65" spans="1:12" s="84" customFormat="1" ht="22.5">
      <c r="A65" s="79" t="s">
        <v>510</v>
      </c>
      <c r="B65" s="78" t="s">
        <v>6</v>
      </c>
      <c r="C65" s="120" t="s">
        <v>74</v>
      </c>
      <c r="D65" s="146" t="s">
        <v>509</v>
      </c>
      <c r="E65" s="147"/>
      <c r="F65" s="147"/>
      <c r="G65" s="148"/>
      <c r="H65" s="80">
        <v>183600</v>
      </c>
      <c r="I65" s="81">
        <v>183600</v>
      </c>
      <c r="J65" s="82">
        <f>IF(H65=0,0,MAX(H65-I65,0))</f>
        <v>0</v>
      </c>
      <c r="K65" s="118" t="str">
        <f t="shared" si="1"/>
        <v>00020249999100000151</v>
      </c>
      <c r="L65" s="83" t="str">
        <f>C65&amp;D65&amp;G65</f>
        <v>00020249999100000151</v>
      </c>
    </row>
    <row r="66" spans="1:11" ht="3.75" customHeight="1" hidden="1" thickBot="1">
      <c r="A66" s="15"/>
      <c r="B66" s="27"/>
      <c r="C66" s="19"/>
      <c r="D66" s="28"/>
      <c r="E66" s="28"/>
      <c r="F66" s="28"/>
      <c r="G66" s="28"/>
      <c r="H66" s="36"/>
      <c r="I66" s="37"/>
      <c r="J66" s="51"/>
      <c r="K66" s="115"/>
    </row>
    <row r="67" spans="1:11" ht="12.75">
      <c r="A67" s="20"/>
      <c r="B67" s="21"/>
      <c r="C67" s="22"/>
      <c r="D67" s="22"/>
      <c r="E67" s="22"/>
      <c r="F67" s="22"/>
      <c r="G67" s="22"/>
      <c r="H67" s="23"/>
      <c r="I67" s="23"/>
      <c r="J67" s="22"/>
      <c r="K67" s="22"/>
    </row>
    <row r="68" spans="1:11" ht="12.75" customHeight="1">
      <c r="A68" s="174" t="s">
        <v>24</v>
      </c>
      <c r="B68" s="174"/>
      <c r="C68" s="174"/>
      <c r="D68" s="174"/>
      <c r="E68" s="174"/>
      <c r="F68" s="174"/>
      <c r="G68" s="174"/>
      <c r="H68" s="174"/>
      <c r="I68" s="174"/>
      <c r="J68" s="174"/>
      <c r="K68" s="112"/>
    </row>
    <row r="69" spans="1:11" ht="12.75">
      <c r="A69" s="8"/>
      <c r="B69" s="8"/>
      <c r="C69" s="9"/>
      <c r="D69" s="9"/>
      <c r="E69" s="9"/>
      <c r="F69" s="9"/>
      <c r="G69" s="9"/>
      <c r="H69" s="10"/>
      <c r="I69" s="10"/>
      <c r="J69" s="33" t="s">
        <v>20</v>
      </c>
      <c r="K69" s="33"/>
    </row>
    <row r="70" spans="1:11" ht="12.75" customHeight="1">
      <c r="A70" s="162" t="s">
        <v>39</v>
      </c>
      <c r="B70" s="162" t="s">
        <v>40</v>
      </c>
      <c r="C70" s="175" t="s">
        <v>44</v>
      </c>
      <c r="D70" s="176"/>
      <c r="E70" s="176"/>
      <c r="F70" s="176"/>
      <c r="G70" s="177"/>
      <c r="H70" s="162" t="s">
        <v>42</v>
      </c>
      <c r="I70" s="162" t="s">
        <v>23</v>
      </c>
      <c r="J70" s="162" t="s">
        <v>43</v>
      </c>
      <c r="K70" s="113"/>
    </row>
    <row r="71" spans="1:11" ht="12.75">
      <c r="A71" s="163"/>
      <c r="B71" s="163"/>
      <c r="C71" s="178"/>
      <c r="D71" s="179"/>
      <c r="E71" s="179"/>
      <c r="F71" s="179"/>
      <c r="G71" s="180"/>
      <c r="H71" s="163"/>
      <c r="I71" s="163"/>
      <c r="J71" s="163"/>
      <c r="K71" s="113"/>
    </row>
    <row r="72" spans="1:11" ht="12.75">
      <c r="A72" s="164"/>
      <c r="B72" s="164"/>
      <c r="C72" s="181"/>
      <c r="D72" s="182"/>
      <c r="E72" s="182"/>
      <c r="F72" s="182"/>
      <c r="G72" s="183"/>
      <c r="H72" s="164"/>
      <c r="I72" s="164"/>
      <c r="J72" s="164"/>
      <c r="K72" s="113"/>
    </row>
    <row r="73" spans="1:11" ht="13.5" thickBot="1">
      <c r="A73" s="70">
        <v>1</v>
      </c>
      <c r="B73" s="12">
        <v>2</v>
      </c>
      <c r="C73" s="171">
        <v>3</v>
      </c>
      <c r="D73" s="172"/>
      <c r="E73" s="172"/>
      <c r="F73" s="172"/>
      <c r="G73" s="173"/>
      <c r="H73" s="13" t="s">
        <v>2</v>
      </c>
      <c r="I73" s="13" t="s">
        <v>25</v>
      </c>
      <c r="J73" s="13" t="s">
        <v>26</v>
      </c>
      <c r="K73" s="114"/>
    </row>
    <row r="74" spans="1:10" ht="12.75">
      <c r="A74" s="71" t="s">
        <v>5</v>
      </c>
      <c r="B74" s="38" t="s">
        <v>7</v>
      </c>
      <c r="C74" s="184" t="s">
        <v>17</v>
      </c>
      <c r="D74" s="185"/>
      <c r="E74" s="185"/>
      <c r="F74" s="185"/>
      <c r="G74" s="186"/>
      <c r="H74" s="52">
        <v>5966051.7</v>
      </c>
      <c r="I74" s="52">
        <v>3464001.84</v>
      </c>
      <c r="J74" s="104">
        <v>2502049.86</v>
      </c>
    </row>
    <row r="75" spans="1:10" ht="12.75" customHeight="1">
      <c r="A75" s="73" t="s">
        <v>4</v>
      </c>
      <c r="B75" s="50"/>
      <c r="C75" s="187"/>
      <c r="D75" s="188"/>
      <c r="E75" s="188"/>
      <c r="F75" s="188"/>
      <c r="G75" s="189"/>
      <c r="H75" s="59"/>
      <c r="I75" s="60"/>
      <c r="J75" s="61"/>
    </row>
    <row r="76" spans="1:12" ht="12.75">
      <c r="A76" s="99" t="s">
        <v>94</v>
      </c>
      <c r="B76" s="100" t="s">
        <v>7</v>
      </c>
      <c r="C76" s="101" t="s">
        <v>74</v>
      </c>
      <c r="D76" s="123" t="s">
        <v>95</v>
      </c>
      <c r="E76" s="149" t="s">
        <v>96</v>
      </c>
      <c r="F76" s="153"/>
      <c r="G76" s="128" t="s">
        <v>74</v>
      </c>
      <c r="H76" s="96">
        <v>2726900</v>
      </c>
      <c r="I76" s="102">
        <v>1826388.04</v>
      </c>
      <c r="J76" s="103">
        <v>900511.96</v>
      </c>
      <c r="K76" s="117" t="str">
        <f aca="true" t="shared" si="2" ref="K76:K107">C76&amp;D76&amp;E76&amp;F76&amp;G76</f>
        <v>00001000000000000000</v>
      </c>
      <c r="L76" s="106" t="s">
        <v>97</v>
      </c>
    </row>
    <row r="77" spans="1:12" ht="22.5">
      <c r="A77" s="99" t="s">
        <v>98</v>
      </c>
      <c r="B77" s="100" t="s">
        <v>7</v>
      </c>
      <c r="C77" s="101" t="s">
        <v>74</v>
      </c>
      <c r="D77" s="123" t="s">
        <v>99</v>
      </c>
      <c r="E77" s="149" t="s">
        <v>96</v>
      </c>
      <c r="F77" s="153"/>
      <c r="G77" s="128" t="s">
        <v>74</v>
      </c>
      <c r="H77" s="96">
        <v>538000</v>
      </c>
      <c r="I77" s="102">
        <v>362188.53</v>
      </c>
      <c r="J77" s="103">
        <v>175811.47</v>
      </c>
      <c r="K77" s="117" t="str">
        <f t="shared" si="2"/>
        <v>00001020000000000000</v>
      </c>
      <c r="L77" s="106" t="s">
        <v>100</v>
      </c>
    </row>
    <row r="78" spans="1:12" ht="12.75">
      <c r="A78" s="99" t="s">
        <v>101</v>
      </c>
      <c r="B78" s="100" t="s">
        <v>7</v>
      </c>
      <c r="C78" s="101" t="s">
        <v>74</v>
      </c>
      <c r="D78" s="123" t="s">
        <v>99</v>
      </c>
      <c r="E78" s="149" t="s">
        <v>102</v>
      </c>
      <c r="F78" s="153"/>
      <c r="G78" s="128" t="s">
        <v>74</v>
      </c>
      <c r="H78" s="96">
        <v>538000</v>
      </c>
      <c r="I78" s="102">
        <v>362188.53</v>
      </c>
      <c r="J78" s="103">
        <v>175811.47</v>
      </c>
      <c r="K78" s="117" t="str">
        <f t="shared" si="2"/>
        <v>00001029000010020000</v>
      </c>
      <c r="L78" s="106" t="s">
        <v>103</v>
      </c>
    </row>
    <row r="79" spans="1:12" ht="56.25">
      <c r="A79" s="99" t="s">
        <v>104</v>
      </c>
      <c r="B79" s="100" t="s">
        <v>7</v>
      </c>
      <c r="C79" s="101" t="s">
        <v>74</v>
      </c>
      <c r="D79" s="123" t="s">
        <v>99</v>
      </c>
      <c r="E79" s="149" t="s">
        <v>102</v>
      </c>
      <c r="F79" s="153"/>
      <c r="G79" s="128" t="s">
        <v>105</v>
      </c>
      <c r="H79" s="96">
        <v>538000</v>
      </c>
      <c r="I79" s="102">
        <v>362188.53</v>
      </c>
      <c r="J79" s="103">
        <v>175811.47</v>
      </c>
      <c r="K79" s="117" t="str">
        <f t="shared" si="2"/>
        <v>00001029000010020100</v>
      </c>
      <c r="L79" s="106" t="s">
        <v>106</v>
      </c>
    </row>
    <row r="80" spans="1:12" ht="22.5">
      <c r="A80" s="99" t="s">
        <v>107</v>
      </c>
      <c r="B80" s="100" t="s">
        <v>7</v>
      </c>
      <c r="C80" s="101" t="s">
        <v>74</v>
      </c>
      <c r="D80" s="123" t="s">
        <v>99</v>
      </c>
      <c r="E80" s="149" t="s">
        <v>102</v>
      </c>
      <c r="F80" s="153"/>
      <c r="G80" s="128" t="s">
        <v>108</v>
      </c>
      <c r="H80" s="96">
        <v>538000</v>
      </c>
      <c r="I80" s="102">
        <v>362188.53</v>
      </c>
      <c r="J80" s="103">
        <v>175811.47</v>
      </c>
      <c r="K80" s="117" t="str">
        <f t="shared" si="2"/>
        <v>00001029000010020120</v>
      </c>
      <c r="L80" s="106" t="s">
        <v>109</v>
      </c>
    </row>
    <row r="81" spans="1:12" s="84" customFormat="1" ht="22.5">
      <c r="A81" s="79" t="s">
        <v>110</v>
      </c>
      <c r="B81" s="78" t="s">
        <v>7</v>
      </c>
      <c r="C81" s="120" t="s">
        <v>74</v>
      </c>
      <c r="D81" s="124" t="s">
        <v>99</v>
      </c>
      <c r="E81" s="146" t="s">
        <v>102</v>
      </c>
      <c r="F81" s="152"/>
      <c r="G81" s="121" t="s">
        <v>111</v>
      </c>
      <c r="H81" s="80">
        <v>385000</v>
      </c>
      <c r="I81" s="81">
        <v>252482.73</v>
      </c>
      <c r="J81" s="82">
        <f>MAX(H81-I81,0)</f>
        <v>132517.27</v>
      </c>
      <c r="K81" s="117" t="str">
        <f t="shared" si="2"/>
        <v>00001029000010020121</v>
      </c>
      <c r="L81" s="83" t="str">
        <f>C81&amp;D81&amp;E81&amp;F81&amp;G81</f>
        <v>00001029000010020121</v>
      </c>
    </row>
    <row r="82" spans="1:12" s="84" customFormat="1" ht="33.75">
      <c r="A82" s="79" t="s">
        <v>112</v>
      </c>
      <c r="B82" s="78" t="s">
        <v>7</v>
      </c>
      <c r="C82" s="120" t="s">
        <v>74</v>
      </c>
      <c r="D82" s="124" t="s">
        <v>99</v>
      </c>
      <c r="E82" s="146" t="s">
        <v>102</v>
      </c>
      <c r="F82" s="152"/>
      <c r="G82" s="121" t="s">
        <v>113</v>
      </c>
      <c r="H82" s="80">
        <v>40100</v>
      </c>
      <c r="I82" s="81">
        <v>40100</v>
      </c>
      <c r="J82" s="82">
        <f>MAX(H82-I82,0)</f>
        <v>0</v>
      </c>
      <c r="K82" s="117" t="str">
        <f t="shared" si="2"/>
        <v>00001029000010020122</v>
      </c>
      <c r="L82" s="83" t="str">
        <f>C82&amp;D82&amp;E82&amp;F82&amp;G82</f>
        <v>00001029000010020122</v>
      </c>
    </row>
    <row r="83" spans="1:12" s="84" customFormat="1" ht="33.75">
      <c r="A83" s="79" t="s">
        <v>114</v>
      </c>
      <c r="B83" s="78" t="s">
        <v>7</v>
      </c>
      <c r="C83" s="120" t="s">
        <v>74</v>
      </c>
      <c r="D83" s="124" t="s">
        <v>99</v>
      </c>
      <c r="E83" s="146" t="s">
        <v>102</v>
      </c>
      <c r="F83" s="152"/>
      <c r="G83" s="121" t="s">
        <v>115</v>
      </c>
      <c r="H83" s="80">
        <v>112900</v>
      </c>
      <c r="I83" s="81">
        <v>69605.8</v>
      </c>
      <c r="J83" s="82">
        <f>MAX(H83-I83,0)</f>
        <v>43294.2</v>
      </c>
      <c r="K83" s="117" t="str">
        <f t="shared" si="2"/>
        <v>00001029000010020129</v>
      </c>
      <c r="L83" s="83" t="str">
        <f>C83&amp;D83&amp;E83&amp;F83&amp;G83</f>
        <v>00001029000010020129</v>
      </c>
    </row>
    <row r="84" spans="1:12" ht="45">
      <c r="A84" s="99" t="s">
        <v>116</v>
      </c>
      <c r="B84" s="100" t="s">
        <v>7</v>
      </c>
      <c r="C84" s="101" t="s">
        <v>74</v>
      </c>
      <c r="D84" s="123" t="s">
        <v>117</v>
      </c>
      <c r="E84" s="149" t="s">
        <v>96</v>
      </c>
      <c r="F84" s="153"/>
      <c r="G84" s="128" t="s">
        <v>74</v>
      </c>
      <c r="H84" s="96">
        <v>2153200</v>
      </c>
      <c r="I84" s="102">
        <v>1453699.51</v>
      </c>
      <c r="J84" s="103">
        <v>699500.49</v>
      </c>
      <c r="K84" s="117" t="str">
        <f t="shared" si="2"/>
        <v>00001040000000000000</v>
      </c>
      <c r="L84" s="106" t="s">
        <v>118</v>
      </c>
    </row>
    <row r="85" spans="1:12" ht="33.75">
      <c r="A85" s="99" t="s">
        <v>119</v>
      </c>
      <c r="B85" s="100" t="s">
        <v>7</v>
      </c>
      <c r="C85" s="101" t="s">
        <v>74</v>
      </c>
      <c r="D85" s="123" t="s">
        <v>117</v>
      </c>
      <c r="E85" s="149" t="s">
        <v>120</v>
      </c>
      <c r="F85" s="153"/>
      <c r="G85" s="128" t="s">
        <v>74</v>
      </c>
      <c r="H85" s="96">
        <v>28400</v>
      </c>
      <c r="I85" s="102">
        <v>5000</v>
      </c>
      <c r="J85" s="103">
        <v>23400</v>
      </c>
      <c r="K85" s="117" t="str">
        <f t="shared" si="2"/>
        <v>00001041100010040000</v>
      </c>
      <c r="L85" s="106" t="s">
        <v>121</v>
      </c>
    </row>
    <row r="86" spans="1:12" ht="22.5">
      <c r="A86" s="99" t="s">
        <v>122</v>
      </c>
      <c r="B86" s="100" t="s">
        <v>7</v>
      </c>
      <c r="C86" s="101" t="s">
        <v>74</v>
      </c>
      <c r="D86" s="123" t="s">
        <v>117</v>
      </c>
      <c r="E86" s="149" t="s">
        <v>120</v>
      </c>
      <c r="F86" s="153"/>
      <c r="G86" s="128" t="s">
        <v>7</v>
      </c>
      <c r="H86" s="96">
        <v>28400</v>
      </c>
      <c r="I86" s="102">
        <v>5000</v>
      </c>
      <c r="J86" s="103">
        <v>23400</v>
      </c>
      <c r="K86" s="117" t="str">
        <f t="shared" si="2"/>
        <v>00001041100010040200</v>
      </c>
      <c r="L86" s="106" t="s">
        <v>123</v>
      </c>
    </row>
    <row r="87" spans="1:12" ht="22.5">
      <c r="A87" s="99" t="s">
        <v>124</v>
      </c>
      <c r="B87" s="100" t="s">
        <v>7</v>
      </c>
      <c r="C87" s="101" t="s">
        <v>74</v>
      </c>
      <c r="D87" s="123" t="s">
        <v>117</v>
      </c>
      <c r="E87" s="149" t="s">
        <v>120</v>
      </c>
      <c r="F87" s="153"/>
      <c r="G87" s="128" t="s">
        <v>125</v>
      </c>
      <c r="H87" s="96">
        <v>28400</v>
      </c>
      <c r="I87" s="102">
        <v>5000</v>
      </c>
      <c r="J87" s="103">
        <v>23400</v>
      </c>
      <c r="K87" s="117" t="str">
        <f t="shared" si="2"/>
        <v>00001041100010040240</v>
      </c>
      <c r="L87" s="106" t="s">
        <v>126</v>
      </c>
    </row>
    <row r="88" spans="1:12" s="84" customFormat="1" ht="22.5">
      <c r="A88" s="79" t="s">
        <v>127</v>
      </c>
      <c r="B88" s="78" t="s">
        <v>7</v>
      </c>
      <c r="C88" s="120" t="s">
        <v>74</v>
      </c>
      <c r="D88" s="124" t="s">
        <v>117</v>
      </c>
      <c r="E88" s="146" t="s">
        <v>120</v>
      </c>
      <c r="F88" s="152"/>
      <c r="G88" s="121" t="s">
        <v>128</v>
      </c>
      <c r="H88" s="80">
        <v>28400</v>
      </c>
      <c r="I88" s="81">
        <v>5000</v>
      </c>
      <c r="J88" s="82">
        <f>MAX(H88-I88,0)</f>
        <v>23400</v>
      </c>
      <c r="K88" s="117" t="str">
        <f t="shared" si="2"/>
        <v>00001041100010040244</v>
      </c>
      <c r="L88" s="83" t="str">
        <f>C88&amp;D88&amp;E88&amp;F88&amp;G88</f>
        <v>00001041100010040244</v>
      </c>
    </row>
    <row r="89" spans="1:12" ht="12.75">
      <c r="A89" s="99" t="s">
        <v>129</v>
      </c>
      <c r="B89" s="100" t="s">
        <v>7</v>
      </c>
      <c r="C89" s="101" t="s">
        <v>74</v>
      </c>
      <c r="D89" s="123" t="s">
        <v>117</v>
      </c>
      <c r="E89" s="149" t="s">
        <v>131</v>
      </c>
      <c r="F89" s="153"/>
      <c r="G89" s="128" t="s">
        <v>74</v>
      </c>
      <c r="H89" s="96">
        <v>96900</v>
      </c>
      <c r="I89" s="102">
        <v>57139.7</v>
      </c>
      <c r="J89" s="103">
        <v>39760.3</v>
      </c>
      <c r="K89" s="117" t="str">
        <f t="shared" si="2"/>
        <v>00001049000000000000</v>
      </c>
      <c r="L89" s="106" t="s">
        <v>130</v>
      </c>
    </row>
    <row r="90" spans="1:12" ht="12.75">
      <c r="A90" s="99" t="s">
        <v>132</v>
      </c>
      <c r="B90" s="100" t="s">
        <v>7</v>
      </c>
      <c r="C90" s="101" t="s">
        <v>74</v>
      </c>
      <c r="D90" s="123" t="s">
        <v>117</v>
      </c>
      <c r="E90" s="149" t="s">
        <v>134</v>
      </c>
      <c r="F90" s="153"/>
      <c r="G90" s="128" t="s">
        <v>74</v>
      </c>
      <c r="H90" s="96">
        <v>2027900</v>
      </c>
      <c r="I90" s="102">
        <v>1391559.81</v>
      </c>
      <c r="J90" s="103">
        <v>636340.19</v>
      </c>
      <c r="K90" s="117" t="str">
        <f t="shared" si="2"/>
        <v>00001049000010040000</v>
      </c>
      <c r="L90" s="106" t="s">
        <v>133</v>
      </c>
    </row>
    <row r="91" spans="1:12" ht="56.25">
      <c r="A91" s="99" t="s">
        <v>104</v>
      </c>
      <c r="B91" s="100" t="s">
        <v>7</v>
      </c>
      <c r="C91" s="101" t="s">
        <v>74</v>
      </c>
      <c r="D91" s="123" t="s">
        <v>117</v>
      </c>
      <c r="E91" s="149" t="s">
        <v>134</v>
      </c>
      <c r="F91" s="153"/>
      <c r="G91" s="128" t="s">
        <v>105</v>
      </c>
      <c r="H91" s="96">
        <v>1706550</v>
      </c>
      <c r="I91" s="102">
        <v>1089182.07</v>
      </c>
      <c r="J91" s="103">
        <v>617367.93</v>
      </c>
      <c r="K91" s="117" t="str">
        <f t="shared" si="2"/>
        <v>00001049000010040100</v>
      </c>
      <c r="L91" s="106" t="s">
        <v>135</v>
      </c>
    </row>
    <row r="92" spans="1:12" ht="22.5">
      <c r="A92" s="99" t="s">
        <v>107</v>
      </c>
      <c r="B92" s="100" t="s">
        <v>7</v>
      </c>
      <c r="C92" s="101" t="s">
        <v>74</v>
      </c>
      <c r="D92" s="123" t="s">
        <v>117</v>
      </c>
      <c r="E92" s="149" t="s">
        <v>134</v>
      </c>
      <c r="F92" s="153"/>
      <c r="G92" s="128" t="s">
        <v>108</v>
      </c>
      <c r="H92" s="96">
        <v>1706550</v>
      </c>
      <c r="I92" s="102">
        <v>1089182.07</v>
      </c>
      <c r="J92" s="103">
        <v>617367.93</v>
      </c>
      <c r="K92" s="117" t="str">
        <f t="shared" si="2"/>
        <v>00001049000010040120</v>
      </c>
      <c r="L92" s="106" t="s">
        <v>136</v>
      </c>
    </row>
    <row r="93" spans="1:12" s="84" customFormat="1" ht="22.5">
      <c r="A93" s="79" t="s">
        <v>110</v>
      </c>
      <c r="B93" s="78" t="s">
        <v>7</v>
      </c>
      <c r="C93" s="120" t="s">
        <v>74</v>
      </c>
      <c r="D93" s="124" t="s">
        <v>117</v>
      </c>
      <c r="E93" s="146" t="s">
        <v>134</v>
      </c>
      <c r="F93" s="152"/>
      <c r="G93" s="121" t="s">
        <v>111</v>
      </c>
      <c r="H93" s="80">
        <v>1198000</v>
      </c>
      <c r="I93" s="81">
        <v>734650.79</v>
      </c>
      <c r="J93" s="82">
        <f>MAX(H93-I93,0)</f>
        <v>463349.21</v>
      </c>
      <c r="K93" s="117" t="str">
        <f t="shared" si="2"/>
        <v>00001049000010040121</v>
      </c>
      <c r="L93" s="83" t="str">
        <f>C93&amp;D93&amp;E93&amp;F93&amp;G93</f>
        <v>00001049000010040121</v>
      </c>
    </row>
    <row r="94" spans="1:12" s="84" customFormat="1" ht="33.75">
      <c r="A94" s="79" t="s">
        <v>112</v>
      </c>
      <c r="B94" s="78" t="s">
        <v>7</v>
      </c>
      <c r="C94" s="120" t="s">
        <v>74</v>
      </c>
      <c r="D94" s="124" t="s">
        <v>117</v>
      </c>
      <c r="E94" s="146" t="s">
        <v>134</v>
      </c>
      <c r="F94" s="152"/>
      <c r="G94" s="121" t="s">
        <v>113</v>
      </c>
      <c r="H94" s="80">
        <v>164150</v>
      </c>
      <c r="I94" s="81">
        <v>144150</v>
      </c>
      <c r="J94" s="82">
        <f>MAX(H94-I94,0)</f>
        <v>20000</v>
      </c>
      <c r="K94" s="117" t="str">
        <f t="shared" si="2"/>
        <v>00001049000010040122</v>
      </c>
      <c r="L94" s="83" t="str">
        <f>C94&amp;D94&amp;E94&amp;F94&amp;G94</f>
        <v>00001049000010040122</v>
      </c>
    </row>
    <row r="95" spans="1:12" s="84" customFormat="1" ht="33.75">
      <c r="A95" s="79" t="s">
        <v>114</v>
      </c>
      <c r="B95" s="78" t="s">
        <v>7</v>
      </c>
      <c r="C95" s="120" t="s">
        <v>74</v>
      </c>
      <c r="D95" s="124" t="s">
        <v>117</v>
      </c>
      <c r="E95" s="146" t="s">
        <v>134</v>
      </c>
      <c r="F95" s="152"/>
      <c r="G95" s="121" t="s">
        <v>115</v>
      </c>
      <c r="H95" s="80">
        <v>344400</v>
      </c>
      <c r="I95" s="81">
        <v>210381.28</v>
      </c>
      <c r="J95" s="82">
        <f>MAX(H95-I95,0)</f>
        <v>134018.72</v>
      </c>
      <c r="K95" s="117" t="str">
        <f t="shared" si="2"/>
        <v>00001049000010040129</v>
      </c>
      <c r="L95" s="83" t="str">
        <f>C95&amp;D95&amp;E95&amp;F95&amp;G95</f>
        <v>00001049000010040129</v>
      </c>
    </row>
    <row r="96" spans="1:12" ht="22.5">
      <c r="A96" s="99" t="s">
        <v>122</v>
      </c>
      <c r="B96" s="100" t="s">
        <v>7</v>
      </c>
      <c r="C96" s="101" t="s">
        <v>74</v>
      </c>
      <c r="D96" s="123" t="s">
        <v>117</v>
      </c>
      <c r="E96" s="149" t="s">
        <v>134</v>
      </c>
      <c r="F96" s="153"/>
      <c r="G96" s="128" t="s">
        <v>7</v>
      </c>
      <c r="H96" s="96">
        <v>300350</v>
      </c>
      <c r="I96" s="102">
        <v>282227.92</v>
      </c>
      <c r="J96" s="103">
        <v>18122.08</v>
      </c>
      <c r="K96" s="117" t="str">
        <f t="shared" si="2"/>
        <v>00001049000010040200</v>
      </c>
      <c r="L96" s="106" t="s">
        <v>137</v>
      </c>
    </row>
    <row r="97" spans="1:12" ht="22.5">
      <c r="A97" s="99" t="s">
        <v>124</v>
      </c>
      <c r="B97" s="100" t="s">
        <v>7</v>
      </c>
      <c r="C97" s="101" t="s">
        <v>74</v>
      </c>
      <c r="D97" s="123" t="s">
        <v>117</v>
      </c>
      <c r="E97" s="149" t="s">
        <v>134</v>
      </c>
      <c r="F97" s="153"/>
      <c r="G97" s="128" t="s">
        <v>125</v>
      </c>
      <c r="H97" s="96">
        <v>300350</v>
      </c>
      <c r="I97" s="102">
        <v>282227.92</v>
      </c>
      <c r="J97" s="103">
        <v>18122.08</v>
      </c>
      <c r="K97" s="117" t="str">
        <f t="shared" si="2"/>
        <v>00001049000010040240</v>
      </c>
      <c r="L97" s="106" t="s">
        <v>138</v>
      </c>
    </row>
    <row r="98" spans="1:12" s="84" customFormat="1" ht="22.5">
      <c r="A98" s="79" t="s">
        <v>127</v>
      </c>
      <c r="B98" s="78" t="s">
        <v>7</v>
      </c>
      <c r="C98" s="120" t="s">
        <v>74</v>
      </c>
      <c r="D98" s="124" t="s">
        <v>117</v>
      </c>
      <c r="E98" s="146" t="s">
        <v>134</v>
      </c>
      <c r="F98" s="152"/>
      <c r="G98" s="121" t="s">
        <v>128</v>
      </c>
      <c r="H98" s="80">
        <v>300350</v>
      </c>
      <c r="I98" s="81">
        <v>282227.92</v>
      </c>
      <c r="J98" s="82">
        <f>MAX(H98-I98,0)</f>
        <v>18122.08</v>
      </c>
      <c r="K98" s="117" t="str">
        <f t="shared" si="2"/>
        <v>00001049000010040244</v>
      </c>
      <c r="L98" s="83" t="str">
        <f>C98&amp;D98&amp;E98&amp;F98&amp;G98</f>
        <v>00001049000010040244</v>
      </c>
    </row>
    <row r="99" spans="1:12" ht="12.75">
      <c r="A99" s="99" t="s">
        <v>139</v>
      </c>
      <c r="B99" s="100" t="s">
        <v>7</v>
      </c>
      <c r="C99" s="101" t="s">
        <v>74</v>
      </c>
      <c r="D99" s="123" t="s">
        <v>117</v>
      </c>
      <c r="E99" s="149" t="s">
        <v>134</v>
      </c>
      <c r="F99" s="153"/>
      <c r="G99" s="128" t="s">
        <v>140</v>
      </c>
      <c r="H99" s="96">
        <v>21000</v>
      </c>
      <c r="I99" s="102">
        <v>20149.82</v>
      </c>
      <c r="J99" s="103">
        <v>850.18</v>
      </c>
      <c r="K99" s="117" t="str">
        <f t="shared" si="2"/>
        <v>00001049000010040800</v>
      </c>
      <c r="L99" s="106" t="s">
        <v>141</v>
      </c>
    </row>
    <row r="100" spans="1:12" ht="12.75">
      <c r="A100" s="99" t="s">
        <v>142</v>
      </c>
      <c r="B100" s="100" t="s">
        <v>7</v>
      </c>
      <c r="C100" s="101" t="s">
        <v>74</v>
      </c>
      <c r="D100" s="123" t="s">
        <v>117</v>
      </c>
      <c r="E100" s="149" t="s">
        <v>134</v>
      </c>
      <c r="F100" s="153"/>
      <c r="G100" s="128" t="s">
        <v>143</v>
      </c>
      <c r="H100" s="96">
        <v>21000</v>
      </c>
      <c r="I100" s="102">
        <v>20149.82</v>
      </c>
      <c r="J100" s="103">
        <v>850.18</v>
      </c>
      <c r="K100" s="117" t="str">
        <f t="shared" si="2"/>
        <v>00001049000010040850</v>
      </c>
      <c r="L100" s="106" t="s">
        <v>144</v>
      </c>
    </row>
    <row r="101" spans="1:12" s="84" customFormat="1" ht="22.5">
      <c r="A101" s="79" t="s">
        <v>145</v>
      </c>
      <c r="B101" s="78" t="s">
        <v>7</v>
      </c>
      <c r="C101" s="120" t="s">
        <v>74</v>
      </c>
      <c r="D101" s="124" t="s">
        <v>117</v>
      </c>
      <c r="E101" s="146" t="s">
        <v>134</v>
      </c>
      <c r="F101" s="152"/>
      <c r="G101" s="121" t="s">
        <v>146</v>
      </c>
      <c r="H101" s="80">
        <v>2500</v>
      </c>
      <c r="I101" s="81">
        <v>2308</v>
      </c>
      <c r="J101" s="82">
        <f>MAX(H101-I101,0)</f>
        <v>192</v>
      </c>
      <c r="K101" s="117" t="str">
        <f t="shared" si="2"/>
        <v>00001049000010040851</v>
      </c>
      <c r="L101" s="83" t="str">
        <f>C101&amp;D101&amp;E101&amp;F101&amp;G101</f>
        <v>00001049000010040851</v>
      </c>
    </row>
    <row r="102" spans="1:12" s="84" customFormat="1" ht="12.75">
      <c r="A102" s="79" t="s">
        <v>147</v>
      </c>
      <c r="B102" s="78" t="s">
        <v>7</v>
      </c>
      <c r="C102" s="120" t="s">
        <v>74</v>
      </c>
      <c r="D102" s="124" t="s">
        <v>117</v>
      </c>
      <c r="E102" s="146" t="s">
        <v>134</v>
      </c>
      <c r="F102" s="152"/>
      <c r="G102" s="121" t="s">
        <v>148</v>
      </c>
      <c r="H102" s="80">
        <v>4700</v>
      </c>
      <c r="I102" s="81">
        <v>4640</v>
      </c>
      <c r="J102" s="82">
        <f>MAX(H102-I102,0)</f>
        <v>60</v>
      </c>
      <c r="K102" s="117" t="str">
        <f t="shared" si="2"/>
        <v>00001049000010040852</v>
      </c>
      <c r="L102" s="83" t="str">
        <f>C102&amp;D102&amp;E102&amp;F102&amp;G102</f>
        <v>00001049000010040852</v>
      </c>
    </row>
    <row r="103" spans="1:12" s="84" customFormat="1" ht="12.75">
      <c r="A103" s="79" t="s">
        <v>149</v>
      </c>
      <c r="B103" s="78" t="s">
        <v>7</v>
      </c>
      <c r="C103" s="120" t="s">
        <v>74</v>
      </c>
      <c r="D103" s="124" t="s">
        <v>117</v>
      </c>
      <c r="E103" s="146" t="s">
        <v>134</v>
      </c>
      <c r="F103" s="152"/>
      <c r="G103" s="121" t="s">
        <v>150</v>
      </c>
      <c r="H103" s="80">
        <v>13800</v>
      </c>
      <c r="I103" s="81">
        <v>13201.82</v>
      </c>
      <c r="J103" s="82">
        <f>MAX(H103-I103,0)</f>
        <v>598.18</v>
      </c>
      <c r="K103" s="117" t="str">
        <f t="shared" si="2"/>
        <v>00001049000010040853</v>
      </c>
      <c r="L103" s="83" t="str">
        <f>C103&amp;D103&amp;E103&amp;F103&amp;G103</f>
        <v>00001049000010040853</v>
      </c>
    </row>
    <row r="104" spans="1:12" ht="45">
      <c r="A104" s="99" t="s">
        <v>151</v>
      </c>
      <c r="B104" s="100" t="s">
        <v>7</v>
      </c>
      <c r="C104" s="101" t="s">
        <v>74</v>
      </c>
      <c r="D104" s="123" t="s">
        <v>117</v>
      </c>
      <c r="E104" s="149" t="s">
        <v>153</v>
      </c>
      <c r="F104" s="153"/>
      <c r="G104" s="128" t="s">
        <v>74</v>
      </c>
      <c r="H104" s="96">
        <v>96900</v>
      </c>
      <c r="I104" s="102">
        <v>57139.7</v>
      </c>
      <c r="J104" s="103">
        <v>39760.3</v>
      </c>
      <c r="K104" s="117" t="str">
        <f t="shared" si="2"/>
        <v>00001049000170280000</v>
      </c>
      <c r="L104" s="106" t="s">
        <v>152</v>
      </c>
    </row>
    <row r="105" spans="1:12" ht="56.25">
      <c r="A105" s="99" t="s">
        <v>104</v>
      </c>
      <c r="B105" s="100" t="s">
        <v>7</v>
      </c>
      <c r="C105" s="101" t="s">
        <v>74</v>
      </c>
      <c r="D105" s="123" t="s">
        <v>117</v>
      </c>
      <c r="E105" s="149" t="s">
        <v>153</v>
      </c>
      <c r="F105" s="153"/>
      <c r="G105" s="128" t="s">
        <v>105</v>
      </c>
      <c r="H105" s="96">
        <v>94600</v>
      </c>
      <c r="I105" s="102">
        <v>57139.7</v>
      </c>
      <c r="J105" s="103">
        <v>37460.3</v>
      </c>
      <c r="K105" s="117" t="str">
        <f t="shared" si="2"/>
        <v>00001049000170280100</v>
      </c>
      <c r="L105" s="106" t="s">
        <v>154</v>
      </c>
    </row>
    <row r="106" spans="1:12" ht="22.5">
      <c r="A106" s="99" t="s">
        <v>107</v>
      </c>
      <c r="B106" s="100" t="s">
        <v>7</v>
      </c>
      <c r="C106" s="101" t="s">
        <v>74</v>
      </c>
      <c r="D106" s="123" t="s">
        <v>117</v>
      </c>
      <c r="E106" s="149" t="s">
        <v>153</v>
      </c>
      <c r="F106" s="153"/>
      <c r="G106" s="128" t="s">
        <v>108</v>
      </c>
      <c r="H106" s="96">
        <v>94600</v>
      </c>
      <c r="I106" s="102">
        <v>57139.7</v>
      </c>
      <c r="J106" s="103">
        <v>37460.3</v>
      </c>
      <c r="K106" s="117" t="str">
        <f t="shared" si="2"/>
        <v>00001049000170280120</v>
      </c>
      <c r="L106" s="106" t="s">
        <v>155</v>
      </c>
    </row>
    <row r="107" spans="1:12" s="84" customFormat="1" ht="22.5">
      <c r="A107" s="79" t="s">
        <v>110</v>
      </c>
      <c r="B107" s="78" t="s">
        <v>7</v>
      </c>
      <c r="C107" s="120" t="s">
        <v>74</v>
      </c>
      <c r="D107" s="124" t="s">
        <v>117</v>
      </c>
      <c r="E107" s="146" t="s">
        <v>153</v>
      </c>
      <c r="F107" s="152"/>
      <c r="G107" s="121" t="s">
        <v>111</v>
      </c>
      <c r="H107" s="80">
        <v>72700</v>
      </c>
      <c r="I107" s="81">
        <v>44350</v>
      </c>
      <c r="J107" s="82">
        <f>MAX(H107-I107,0)</f>
        <v>28350</v>
      </c>
      <c r="K107" s="117" t="str">
        <f t="shared" si="2"/>
        <v>00001049000170280121</v>
      </c>
      <c r="L107" s="83" t="str">
        <f>C107&amp;D107&amp;E107&amp;F107&amp;G107</f>
        <v>00001049000170280121</v>
      </c>
    </row>
    <row r="108" spans="1:12" s="84" customFormat="1" ht="33.75">
      <c r="A108" s="79" t="s">
        <v>114</v>
      </c>
      <c r="B108" s="78" t="s">
        <v>7</v>
      </c>
      <c r="C108" s="120" t="s">
        <v>74</v>
      </c>
      <c r="D108" s="124" t="s">
        <v>117</v>
      </c>
      <c r="E108" s="146" t="s">
        <v>153</v>
      </c>
      <c r="F108" s="152"/>
      <c r="G108" s="121" t="s">
        <v>115</v>
      </c>
      <c r="H108" s="80">
        <v>21900</v>
      </c>
      <c r="I108" s="81">
        <v>12789.7</v>
      </c>
      <c r="J108" s="82">
        <f>MAX(H108-I108,0)</f>
        <v>9110.3</v>
      </c>
      <c r="K108" s="117" t="str">
        <f aca="true" t="shared" si="3" ref="K108:K139">C108&amp;D108&amp;E108&amp;F108&amp;G108</f>
        <v>00001049000170280129</v>
      </c>
      <c r="L108" s="83" t="str">
        <f>C108&amp;D108&amp;E108&amp;F108&amp;G108</f>
        <v>00001049000170280129</v>
      </c>
    </row>
    <row r="109" spans="1:12" ht="22.5">
      <c r="A109" s="99" t="s">
        <v>122</v>
      </c>
      <c r="B109" s="100" t="s">
        <v>7</v>
      </c>
      <c r="C109" s="101" t="s">
        <v>74</v>
      </c>
      <c r="D109" s="123" t="s">
        <v>117</v>
      </c>
      <c r="E109" s="149" t="s">
        <v>153</v>
      </c>
      <c r="F109" s="153"/>
      <c r="G109" s="128" t="s">
        <v>7</v>
      </c>
      <c r="H109" s="96">
        <v>2300</v>
      </c>
      <c r="I109" s="102"/>
      <c r="J109" s="103">
        <v>2300</v>
      </c>
      <c r="K109" s="117" t="str">
        <f t="shared" si="3"/>
        <v>00001049000170280200</v>
      </c>
      <c r="L109" s="106" t="s">
        <v>156</v>
      </c>
    </row>
    <row r="110" spans="1:12" ht="22.5">
      <c r="A110" s="99" t="s">
        <v>124</v>
      </c>
      <c r="B110" s="100" t="s">
        <v>7</v>
      </c>
      <c r="C110" s="101" t="s">
        <v>74</v>
      </c>
      <c r="D110" s="123" t="s">
        <v>117</v>
      </c>
      <c r="E110" s="149" t="s">
        <v>153</v>
      </c>
      <c r="F110" s="153"/>
      <c r="G110" s="128" t="s">
        <v>125</v>
      </c>
      <c r="H110" s="96">
        <v>2300</v>
      </c>
      <c r="I110" s="102"/>
      <c r="J110" s="103">
        <v>2300</v>
      </c>
      <c r="K110" s="117" t="str">
        <f t="shared" si="3"/>
        <v>00001049000170280240</v>
      </c>
      <c r="L110" s="106" t="s">
        <v>157</v>
      </c>
    </row>
    <row r="111" spans="1:12" s="84" customFormat="1" ht="22.5">
      <c r="A111" s="79" t="s">
        <v>127</v>
      </c>
      <c r="B111" s="78" t="s">
        <v>7</v>
      </c>
      <c r="C111" s="120" t="s">
        <v>74</v>
      </c>
      <c r="D111" s="124" t="s">
        <v>117</v>
      </c>
      <c r="E111" s="146" t="s">
        <v>153</v>
      </c>
      <c r="F111" s="152"/>
      <c r="G111" s="121" t="s">
        <v>128</v>
      </c>
      <c r="H111" s="80">
        <v>2300</v>
      </c>
      <c r="I111" s="81"/>
      <c r="J111" s="82">
        <f>MAX(H111-I111,0)</f>
        <v>2300</v>
      </c>
      <c r="K111" s="117" t="str">
        <f t="shared" si="3"/>
        <v>00001049000170280244</v>
      </c>
      <c r="L111" s="83" t="str">
        <f>C111&amp;D111&amp;E111&amp;F111&amp;G111</f>
        <v>00001049000170280244</v>
      </c>
    </row>
    <row r="112" spans="1:12" ht="33.75">
      <c r="A112" s="99" t="s">
        <v>158</v>
      </c>
      <c r="B112" s="100" t="s">
        <v>7</v>
      </c>
      <c r="C112" s="101" t="s">
        <v>74</v>
      </c>
      <c r="D112" s="123" t="s">
        <v>160</v>
      </c>
      <c r="E112" s="149" t="s">
        <v>96</v>
      </c>
      <c r="F112" s="153"/>
      <c r="G112" s="128" t="s">
        <v>74</v>
      </c>
      <c r="H112" s="96">
        <v>21000</v>
      </c>
      <c r="I112" s="102">
        <v>10500</v>
      </c>
      <c r="J112" s="103">
        <v>10500</v>
      </c>
      <c r="K112" s="117" t="str">
        <f t="shared" si="3"/>
        <v>00001060000000000000</v>
      </c>
      <c r="L112" s="106" t="s">
        <v>159</v>
      </c>
    </row>
    <row r="113" spans="1:12" ht="12.75">
      <c r="A113" s="99" t="s">
        <v>161</v>
      </c>
      <c r="B113" s="100" t="s">
        <v>7</v>
      </c>
      <c r="C113" s="101" t="s">
        <v>74</v>
      </c>
      <c r="D113" s="123" t="s">
        <v>160</v>
      </c>
      <c r="E113" s="149" t="s">
        <v>163</v>
      </c>
      <c r="F113" s="153"/>
      <c r="G113" s="128" t="s">
        <v>74</v>
      </c>
      <c r="H113" s="96">
        <v>21000</v>
      </c>
      <c r="I113" s="102">
        <v>10500</v>
      </c>
      <c r="J113" s="103">
        <v>10500</v>
      </c>
      <c r="K113" s="117" t="str">
        <f t="shared" si="3"/>
        <v>00001069000000050000</v>
      </c>
      <c r="L113" s="106" t="s">
        <v>162</v>
      </c>
    </row>
    <row r="114" spans="1:12" ht="12.75">
      <c r="A114" s="99" t="s">
        <v>164</v>
      </c>
      <c r="B114" s="100" t="s">
        <v>7</v>
      </c>
      <c r="C114" s="101" t="s">
        <v>74</v>
      </c>
      <c r="D114" s="123" t="s">
        <v>160</v>
      </c>
      <c r="E114" s="149" t="s">
        <v>163</v>
      </c>
      <c r="F114" s="153"/>
      <c r="G114" s="128" t="s">
        <v>8</v>
      </c>
      <c r="H114" s="96">
        <v>21000</v>
      </c>
      <c r="I114" s="102">
        <v>10500</v>
      </c>
      <c r="J114" s="103">
        <v>10500</v>
      </c>
      <c r="K114" s="117" t="str">
        <f t="shared" si="3"/>
        <v>00001069000000050500</v>
      </c>
      <c r="L114" s="106" t="s">
        <v>165</v>
      </c>
    </row>
    <row r="115" spans="1:12" s="84" customFormat="1" ht="12.75">
      <c r="A115" s="79" t="s">
        <v>166</v>
      </c>
      <c r="B115" s="78" t="s">
        <v>7</v>
      </c>
      <c r="C115" s="120" t="s">
        <v>74</v>
      </c>
      <c r="D115" s="124" t="s">
        <v>160</v>
      </c>
      <c r="E115" s="146" t="s">
        <v>163</v>
      </c>
      <c r="F115" s="152"/>
      <c r="G115" s="121" t="s">
        <v>167</v>
      </c>
      <c r="H115" s="80">
        <v>21000</v>
      </c>
      <c r="I115" s="81">
        <v>10500</v>
      </c>
      <c r="J115" s="82">
        <f>MAX(H115-I115,0)</f>
        <v>10500</v>
      </c>
      <c r="K115" s="117" t="str">
        <f t="shared" si="3"/>
        <v>00001069000000050540</v>
      </c>
      <c r="L115" s="83" t="str">
        <f>C115&amp;D115&amp;E115&amp;F115&amp;G115</f>
        <v>00001069000000050540</v>
      </c>
    </row>
    <row r="116" spans="1:12" ht="12.75">
      <c r="A116" s="99" t="s">
        <v>168</v>
      </c>
      <c r="B116" s="100" t="s">
        <v>7</v>
      </c>
      <c r="C116" s="101" t="s">
        <v>74</v>
      </c>
      <c r="D116" s="123" t="s">
        <v>170</v>
      </c>
      <c r="E116" s="149" t="s">
        <v>96</v>
      </c>
      <c r="F116" s="153"/>
      <c r="G116" s="128" t="s">
        <v>74</v>
      </c>
      <c r="H116" s="96">
        <v>14700</v>
      </c>
      <c r="I116" s="102"/>
      <c r="J116" s="103">
        <v>14700</v>
      </c>
      <c r="K116" s="117" t="str">
        <f t="shared" si="3"/>
        <v>00001130000000000000</v>
      </c>
      <c r="L116" s="106" t="s">
        <v>169</v>
      </c>
    </row>
    <row r="117" spans="1:12" ht="12.75">
      <c r="A117" s="99" t="s">
        <v>129</v>
      </c>
      <c r="B117" s="100" t="s">
        <v>7</v>
      </c>
      <c r="C117" s="101" t="s">
        <v>74</v>
      </c>
      <c r="D117" s="123" t="s">
        <v>170</v>
      </c>
      <c r="E117" s="149" t="s">
        <v>131</v>
      </c>
      <c r="F117" s="153"/>
      <c r="G117" s="128" t="s">
        <v>74</v>
      </c>
      <c r="H117" s="96">
        <v>14700</v>
      </c>
      <c r="I117" s="102"/>
      <c r="J117" s="103">
        <v>14700</v>
      </c>
      <c r="K117" s="117" t="str">
        <f t="shared" si="3"/>
        <v>00001139000000000000</v>
      </c>
      <c r="L117" s="106" t="s">
        <v>171</v>
      </c>
    </row>
    <row r="118" spans="1:12" ht="22.5">
      <c r="A118" s="99" t="s">
        <v>172</v>
      </c>
      <c r="B118" s="100" t="s">
        <v>7</v>
      </c>
      <c r="C118" s="101" t="s">
        <v>74</v>
      </c>
      <c r="D118" s="123" t="s">
        <v>170</v>
      </c>
      <c r="E118" s="149" t="s">
        <v>174</v>
      </c>
      <c r="F118" s="153"/>
      <c r="G118" s="128" t="s">
        <v>74</v>
      </c>
      <c r="H118" s="96">
        <v>14700</v>
      </c>
      <c r="I118" s="102"/>
      <c r="J118" s="103">
        <v>14700</v>
      </c>
      <c r="K118" s="117" t="str">
        <f t="shared" si="3"/>
        <v>00001139000040110000</v>
      </c>
      <c r="L118" s="106" t="s">
        <v>173</v>
      </c>
    </row>
    <row r="119" spans="1:12" ht="22.5">
      <c r="A119" s="99" t="s">
        <v>122</v>
      </c>
      <c r="B119" s="100" t="s">
        <v>7</v>
      </c>
      <c r="C119" s="101" t="s">
        <v>74</v>
      </c>
      <c r="D119" s="123" t="s">
        <v>170</v>
      </c>
      <c r="E119" s="149" t="s">
        <v>174</v>
      </c>
      <c r="F119" s="153"/>
      <c r="G119" s="128" t="s">
        <v>7</v>
      </c>
      <c r="H119" s="96">
        <v>14700</v>
      </c>
      <c r="I119" s="102"/>
      <c r="J119" s="103">
        <v>14700</v>
      </c>
      <c r="K119" s="117" t="str">
        <f t="shared" si="3"/>
        <v>00001139000040110200</v>
      </c>
      <c r="L119" s="106" t="s">
        <v>175</v>
      </c>
    </row>
    <row r="120" spans="1:12" ht="22.5">
      <c r="A120" s="99" t="s">
        <v>124</v>
      </c>
      <c r="B120" s="100" t="s">
        <v>7</v>
      </c>
      <c r="C120" s="101" t="s">
        <v>74</v>
      </c>
      <c r="D120" s="123" t="s">
        <v>170</v>
      </c>
      <c r="E120" s="149" t="s">
        <v>174</v>
      </c>
      <c r="F120" s="153"/>
      <c r="G120" s="128" t="s">
        <v>125</v>
      </c>
      <c r="H120" s="96">
        <v>14700</v>
      </c>
      <c r="I120" s="102"/>
      <c r="J120" s="103">
        <v>14700</v>
      </c>
      <c r="K120" s="117" t="str">
        <f t="shared" si="3"/>
        <v>00001139000040110240</v>
      </c>
      <c r="L120" s="106" t="s">
        <v>176</v>
      </c>
    </row>
    <row r="121" spans="1:12" s="84" customFormat="1" ht="22.5">
      <c r="A121" s="79" t="s">
        <v>127</v>
      </c>
      <c r="B121" s="78" t="s">
        <v>7</v>
      </c>
      <c r="C121" s="120" t="s">
        <v>74</v>
      </c>
      <c r="D121" s="124" t="s">
        <v>170</v>
      </c>
      <c r="E121" s="146" t="s">
        <v>174</v>
      </c>
      <c r="F121" s="152"/>
      <c r="G121" s="121" t="s">
        <v>128</v>
      </c>
      <c r="H121" s="80">
        <v>14700</v>
      </c>
      <c r="I121" s="81"/>
      <c r="J121" s="82">
        <f>MAX(H121-I121,0)</f>
        <v>14700</v>
      </c>
      <c r="K121" s="117" t="str">
        <f t="shared" si="3"/>
        <v>00001139000040110244</v>
      </c>
      <c r="L121" s="83" t="str">
        <f>C121&amp;D121&amp;E121&amp;F121&amp;G121</f>
        <v>00001139000040110244</v>
      </c>
    </row>
    <row r="122" spans="1:12" ht="12.75">
      <c r="A122" s="99" t="s">
        <v>177</v>
      </c>
      <c r="B122" s="100" t="s">
        <v>7</v>
      </c>
      <c r="C122" s="101" t="s">
        <v>74</v>
      </c>
      <c r="D122" s="123" t="s">
        <v>179</v>
      </c>
      <c r="E122" s="149" t="s">
        <v>96</v>
      </c>
      <c r="F122" s="153"/>
      <c r="G122" s="128" t="s">
        <v>74</v>
      </c>
      <c r="H122" s="96">
        <v>72080</v>
      </c>
      <c r="I122" s="102">
        <v>47466.06</v>
      </c>
      <c r="J122" s="103">
        <v>24613.94</v>
      </c>
      <c r="K122" s="117" t="str">
        <f t="shared" si="3"/>
        <v>00002000000000000000</v>
      </c>
      <c r="L122" s="106" t="s">
        <v>178</v>
      </c>
    </row>
    <row r="123" spans="1:12" ht="12.75">
      <c r="A123" s="99" t="s">
        <v>182</v>
      </c>
      <c r="B123" s="100" t="s">
        <v>7</v>
      </c>
      <c r="C123" s="101" t="s">
        <v>74</v>
      </c>
      <c r="D123" s="123" t="s">
        <v>180</v>
      </c>
      <c r="E123" s="149" t="s">
        <v>96</v>
      </c>
      <c r="F123" s="153"/>
      <c r="G123" s="128" t="s">
        <v>74</v>
      </c>
      <c r="H123" s="96">
        <v>72080</v>
      </c>
      <c r="I123" s="102">
        <v>47466.06</v>
      </c>
      <c r="J123" s="103">
        <v>24613.94</v>
      </c>
      <c r="K123" s="117" t="str">
        <f t="shared" si="3"/>
        <v>00002030000000000000</v>
      </c>
      <c r="L123" s="106" t="s">
        <v>181</v>
      </c>
    </row>
    <row r="124" spans="1:12" ht="12.75">
      <c r="A124" s="99" t="s">
        <v>129</v>
      </c>
      <c r="B124" s="100" t="s">
        <v>7</v>
      </c>
      <c r="C124" s="101" t="s">
        <v>74</v>
      </c>
      <c r="D124" s="123" t="s">
        <v>180</v>
      </c>
      <c r="E124" s="149" t="s">
        <v>131</v>
      </c>
      <c r="F124" s="153"/>
      <c r="G124" s="128" t="s">
        <v>74</v>
      </c>
      <c r="H124" s="96">
        <v>72080</v>
      </c>
      <c r="I124" s="102">
        <v>47466.06</v>
      </c>
      <c r="J124" s="103">
        <v>24613.94</v>
      </c>
      <c r="K124" s="117" t="str">
        <f t="shared" si="3"/>
        <v>00002039000000000000</v>
      </c>
      <c r="L124" s="106" t="s">
        <v>183</v>
      </c>
    </row>
    <row r="125" spans="1:12" ht="12.75">
      <c r="A125" s="99" t="s">
        <v>186</v>
      </c>
      <c r="B125" s="100" t="s">
        <v>7</v>
      </c>
      <c r="C125" s="101" t="s">
        <v>74</v>
      </c>
      <c r="D125" s="123" t="s">
        <v>180</v>
      </c>
      <c r="E125" s="149" t="s">
        <v>184</v>
      </c>
      <c r="F125" s="153"/>
      <c r="G125" s="128" t="s">
        <v>74</v>
      </c>
      <c r="H125" s="96">
        <v>72080</v>
      </c>
      <c r="I125" s="102">
        <v>47466.06</v>
      </c>
      <c r="J125" s="103">
        <v>24613.94</v>
      </c>
      <c r="K125" s="117" t="str">
        <f t="shared" si="3"/>
        <v>00002039000051180000</v>
      </c>
      <c r="L125" s="106" t="s">
        <v>185</v>
      </c>
    </row>
    <row r="126" spans="1:12" ht="56.25">
      <c r="A126" s="99" t="s">
        <v>104</v>
      </c>
      <c r="B126" s="100" t="s">
        <v>7</v>
      </c>
      <c r="C126" s="101" t="s">
        <v>74</v>
      </c>
      <c r="D126" s="123" t="s">
        <v>180</v>
      </c>
      <c r="E126" s="149" t="s">
        <v>184</v>
      </c>
      <c r="F126" s="153"/>
      <c r="G126" s="128" t="s">
        <v>105</v>
      </c>
      <c r="H126" s="96">
        <v>71660</v>
      </c>
      <c r="I126" s="102">
        <v>47466.06</v>
      </c>
      <c r="J126" s="103">
        <v>24193.94</v>
      </c>
      <c r="K126" s="117" t="str">
        <f t="shared" si="3"/>
        <v>00002039000051180100</v>
      </c>
      <c r="L126" s="106" t="s">
        <v>187</v>
      </c>
    </row>
    <row r="127" spans="1:12" ht="22.5">
      <c r="A127" s="99" t="s">
        <v>107</v>
      </c>
      <c r="B127" s="100" t="s">
        <v>7</v>
      </c>
      <c r="C127" s="101" t="s">
        <v>74</v>
      </c>
      <c r="D127" s="123" t="s">
        <v>180</v>
      </c>
      <c r="E127" s="149" t="s">
        <v>184</v>
      </c>
      <c r="F127" s="153"/>
      <c r="G127" s="128" t="s">
        <v>108</v>
      </c>
      <c r="H127" s="96">
        <v>71660</v>
      </c>
      <c r="I127" s="102">
        <v>47466.06</v>
      </c>
      <c r="J127" s="103">
        <v>24193.94</v>
      </c>
      <c r="K127" s="117" t="str">
        <f t="shared" si="3"/>
        <v>00002039000051180120</v>
      </c>
      <c r="L127" s="106" t="s">
        <v>188</v>
      </c>
    </row>
    <row r="128" spans="1:12" s="84" customFormat="1" ht="22.5">
      <c r="A128" s="79" t="s">
        <v>110</v>
      </c>
      <c r="B128" s="78" t="s">
        <v>7</v>
      </c>
      <c r="C128" s="120" t="s">
        <v>74</v>
      </c>
      <c r="D128" s="124" t="s">
        <v>180</v>
      </c>
      <c r="E128" s="146" t="s">
        <v>184</v>
      </c>
      <c r="F128" s="152"/>
      <c r="G128" s="121" t="s">
        <v>111</v>
      </c>
      <c r="H128" s="80">
        <v>54000</v>
      </c>
      <c r="I128" s="81">
        <v>36688.22</v>
      </c>
      <c r="J128" s="82">
        <f>MAX(H128-I128,0)</f>
        <v>17311.78</v>
      </c>
      <c r="K128" s="117" t="str">
        <f t="shared" si="3"/>
        <v>00002039000051180121</v>
      </c>
      <c r="L128" s="83" t="str">
        <f>C128&amp;D128&amp;E128&amp;F128&amp;G128</f>
        <v>00002039000051180121</v>
      </c>
    </row>
    <row r="129" spans="1:12" s="84" customFormat="1" ht="33.75">
      <c r="A129" s="79" t="s">
        <v>114</v>
      </c>
      <c r="B129" s="78" t="s">
        <v>7</v>
      </c>
      <c r="C129" s="120" t="s">
        <v>74</v>
      </c>
      <c r="D129" s="124" t="s">
        <v>180</v>
      </c>
      <c r="E129" s="146" t="s">
        <v>184</v>
      </c>
      <c r="F129" s="152"/>
      <c r="G129" s="121" t="s">
        <v>115</v>
      </c>
      <c r="H129" s="80">
        <v>17660</v>
      </c>
      <c r="I129" s="81">
        <v>10777.84</v>
      </c>
      <c r="J129" s="82">
        <f>MAX(H129-I129,0)</f>
        <v>6882.16</v>
      </c>
      <c r="K129" s="117" t="str">
        <f t="shared" si="3"/>
        <v>00002039000051180129</v>
      </c>
      <c r="L129" s="83" t="str">
        <f>C129&amp;D129&amp;E129&amp;F129&amp;G129</f>
        <v>00002039000051180129</v>
      </c>
    </row>
    <row r="130" spans="1:12" ht="22.5">
      <c r="A130" s="99" t="s">
        <v>122</v>
      </c>
      <c r="B130" s="100" t="s">
        <v>7</v>
      </c>
      <c r="C130" s="101" t="s">
        <v>74</v>
      </c>
      <c r="D130" s="123" t="s">
        <v>180</v>
      </c>
      <c r="E130" s="149" t="s">
        <v>184</v>
      </c>
      <c r="F130" s="153"/>
      <c r="G130" s="128" t="s">
        <v>7</v>
      </c>
      <c r="H130" s="96">
        <v>420</v>
      </c>
      <c r="I130" s="102"/>
      <c r="J130" s="103">
        <v>420</v>
      </c>
      <c r="K130" s="117" t="str">
        <f t="shared" si="3"/>
        <v>00002039000051180200</v>
      </c>
      <c r="L130" s="106" t="s">
        <v>189</v>
      </c>
    </row>
    <row r="131" spans="1:12" ht="22.5">
      <c r="A131" s="99" t="s">
        <v>124</v>
      </c>
      <c r="B131" s="100" t="s">
        <v>7</v>
      </c>
      <c r="C131" s="101" t="s">
        <v>74</v>
      </c>
      <c r="D131" s="123" t="s">
        <v>180</v>
      </c>
      <c r="E131" s="149" t="s">
        <v>184</v>
      </c>
      <c r="F131" s="153"/>
      <c r="G131" s="128" t="s">
        <v>125</v>
      </c>
      <c r="H131" s="96">
        <v>420</v>
      </c>
      <c r="I131" s="102"/>
      <c r="J131" s="103">
        <v>420</v>
      </c>
      <c r="K131" s="117" t="str">
        <f t="shared" si="3"/>
        <v>00002039000051180240</v>
      </c>
      <c r="L131" s="106" t="s">
        <v>190</v>
      </c>
    </row>
    <row r="132" spans="1:12" s="84" customFormat="1" ht="22.5">
      <c r="A132" s="79" t="s">
        <v>127</v>
      </c>
      <c r="B132" s="78" t="s">
        <v>7</v>
      </c>
      <c r="C132" s="120" t="s">
        <v>74</v>
      </c>
      <c r="D132" s="124" t="s">
        <v>180</v>
      </c>
      <c r="E132" s="146" t="s">
        <v>184</v>
      </c>
      <c r="F132" s="152"/>
      <c r="G132" s="121" t="s">
        <v>128</v>
      </c>
      <c r="H132" s="80">
        <v>420</v>
      </c>
      <c r="I132" s="81"/>
      <c r="J132" s="82">
        <f>MAX(H132-I132,0)</f>
        <v>420</v>
      </c>
      <c r="K132" s="117" t="str">
        <f t="shared" si="3"/>
        <v>00002039000051180244</v>
      </c>
      <c r="L132" s="83" t="str">
        <f>C132&amp;D132&amp;E132&amp;F132&amp;G132</f>
        <v>00002039000051180244</v>
      </c>
    </row>
    <row r="133" spans="1:12" ht="22.5">
      <c r="A133" s="99" t="s">
        <v>193</v>
      </c>
      <c r="B133" s="100" t="s">
        <v>7</v>
      </c>
      <c r="C133" s="101" t="s">
        <v>74</v>
      </c>
      <c r="D133" s="123" t="s">
        <v>191</v>
      </c>
      <c r="E133" s="149" t="s">
        <v>96</v>
      </c>
      <c r="F133" s="153"/>
      <c r="G133" s="128" t="s">
        <v>74</v>
      </c>
      <c r="H133" s="96">
        <v>17600</v>
      </c>
      <c r="I133" s="102">
        <v>17600</v>
      </c>
      <c r="J133" s="103">
        <v>0</v>
      </c>
      <c r="K133" s="117" t="str">
        <f t="shared" si="3"/>
        <v>00003000000000000000</v>
      </c>
      <c r="L133" s="106" t="s">
        <v>192</v>
      </c>
    </row>
    <row r="134" spans="1:12" ht="12.75">
      <c r="A134" s="99" t="s">
        <v>196</v>
      </c>
      <c r="B134" s="100" t="s">
        <v>7</v>
      </c>
      <c r="C134" s="101" t="s">
        <v>74</v>
      </c>
      <c r="D134" s="123" t="s">
        <v>194</v>
      </c>
      <c r="E134" s="149" t="s">
        <v>96</v>
      </c>
      <c r="F134" s="153"/>
      <c r="G134" s="128" t="s">
        <v>74</v>
      </c>
      <c r="H134" s="96">
        <v>17600</v>
      </c>
      <c r="I134" s="102">
        <v>17600</v>
      </c>
      <c r="J134" s="103">
        <v>0</v>
      </c>
      <c r="K134" s="117" t="str">
        <f t="shared" si="3"/>
        <v>00003100000000000000</v>
      </c>
      <c r="L134" s="106" t="s">
        <v>195</v>
      </c>
    </row>
    <row r="135" spans="1:12" ht="12.75">
      <c r="A135" s="99" t="s">
        <v>199</v>
      </c>
      <c r="B135" s="100" t="s">
        <v>7</v>
      </c>
      <c r="C135" s="101" t="s">
        <v>74</v>
      </c>
      <c r="D135" s="123" t="s">
        <v>194</v>
      </c>
      <c r="E135" s="149" t="s">
        <v>197</v>
      </c>
      <c r="F135" s="153"/>
      <c r="G135" s="128" t="s">
        <v>74</v>
      </c>
      <c r="H135" s="96">
        <v>17600</v>
      </c>
      <c r="I135" s="102">
        <v>17600</v>
      </c>
      <c r="J135" s="103">
        <v>0</v>
      </c>
      <c r="K135" s="117" t="str">
        <f t="shared" si="3"/>
        <v>00003100900040140000</v>
      </c>
      <c r="L135" s="106" t="s">
        <v>198</v>
      </c>
    </row>
    <row r="136" spans="1:12" ht="22.5">
      <c r="A136" s="99" t="s">
        <v>122</v>
      </c>
      <c r="B136" s="100" t="s">
        <v>7</v>
      </c>
      <c r="C136" s="101" t="s">
        <v>74</v>
      </c>
      <c r="D136" s="123" t="s">
        <v>194</v>
      </c>
      <c r="E136" s="149" t="s">
        <v>197</v>
      </c>
      <c r="F136" s="153"/>
      <c r="G136" s="128" t="s">
        <v>7</v>
      </c>
      <c r="H136" s="96">
        <v>17600</v>
      </c>
      <c r="I136" s="102">
        <v>17600</v>
      </c>
      <c r="J136" s="103">
        <v>0</v>
      </c>
      <c r="K136" s="117" t="str">
        <f t="shared" si="3"/>
        <v>00003100900040140200</v>
      </c>
      <c r="L136" s="106" t="s">
        <v>200</v>
      </c>
    </row>
    <row r="137" spans="1:12" ht="22.5">
      <c r="A137" s="99" t="s">
        <v>124</v>
      </c>
      <c r="B137" s="100" t="s">
        <v>7</v>
      </c>
      <c r="C137" s="101" t="s">
        <v>74</v>
      </c>
      <c r="D137" s="123" t="s">
        <v>194</v>
      </c>
      <c r="E137" s="149" t="s">
        <v>197</v>
      </c>
      <c r="F137" s="153"/>
      <c r="G137" s="128" t="s">
        <v>125</v>
      </c>
      <c r="H137" s="96">
        <v>17600</v>
      </c>
      <c r="I137" s="102">
        <v>17600</v>
      </c>
      <c r="J137" s="103">
        <v>0</v>
      </c>
      <c r="K137" s="117" t="str">
        <f t="shared" si="3"/>
        <v>00003100900040140240</v>
      </c>
      <c r="L137" s="106" t="s">
        <v>201</v>
      </c>
    </row>
    <row r="138" spans="1:12" s="84" customFormat="1" ht="22.5">
      <c r="A138" s="79" t="s">
        <v>127</v>
      </c>
      <c r="B138" s="78" t="s">
        <v>7</v>
      </c>
      <c r="C138" s="120" t="s">
        <v>74</v>
      </c>
      <c r="D138" s="124" t="s">
        <v>194</v>
      </c>
      <c r="E138" s="146" t="s">
        <v>197</v>
      </c>
      <c r="F138" s="152"/>
      <c r="G138" s="121" t="s">
        <v>128</v>
      </c>
      <c r="H138" s="80">
        <v>17600</v>
      </c>
      <c r="I138" s="81">
        <v>17600</v>
      </c>
      <c r="J138" s="82">
        <f>MAX(H138-I138,0)</f>
        <v>0</v>
      </c>
      <c r="K138" s="117" t="str">
        <f t="shared" si="3"/>
        <v>00003100900040140244</v>
      </c>
      <c r="L138" s="83" t="str">
        <f>C138&amp;D138&amp;E138&amp;F138&amp;G138</f>
        <v>00003100900040140244</v>
      </c>
    </row>
    <row r="139" spans="1:12" ht="12.75">
      <c r="A139" s="99" t="s">
        <v>129</v>
      </c>
      <c r="B139" s="100" t="s">
        <v>7</v>
      </c>
      <c r="C139" s="101" t="s">
        <v>74</v>
      </c>
      <c r="D139" s="123" t="s">
        <v>194</v>
      </c>
      <c r="E139" s="149" t="s">
        <v>131</v>
      </c>
      <c r="F139" s="153"/>
      <c r="G139" s="128" t="s">
        <v>74</v>
      </c>
      <c r="H139" s="96">
        <v>17600</v>
      </c>
      <c r="I139" s="102">
        <v>17600</v>
      </c>
      <c r="J139" s="103">
        <v>0</v>
      </c>
      <c r="K139" s="117" t="str">
        <f t="shared" si="3"/>
        <v>00003109000000000000</v>
      </c>
      <c r="L139" s="106" t="s">
        <v>202</v>
      </c>
    </row>
    <row r="140" spans="1:12" ht="12.75">
      <c r="A140" s="99" t="s">
        <v>205</v>
      </c>
      <c r="B140" s="100" t="s">
        <v>7</v>
      </c>
      <c r="C140" s="101" t="s">
        <v>74</v>
      </c>
      <c r="D140" s="123" t="s">
        <v>203</v>
      </c>
      <c r="E140" s="149" t="s">
        <v>96</v>
      </c>
      <c r="F140" s="153"/>
      <c r="G140" s="128" t="s">
        <v>74</v>
      </c>
      <c r="H140" s="96">
        <v>561971.7</v>
      </c>
      <c r="I140" s="102">
        <v>22500</v>
      </c>
      <c r="J140" s="103">
        <v>539471.7</v>
      </c>
      <c r="K140" s="117" t="str">
        <f aca="true" t="shared" si="4" ref="K140:K171">C140&amp;D140&amp;E140&amp;F140&amp;G140</f>
        <v>00004000000000000000</v>
      </c>
      <c r="L140" s="106" t="s">
        <v>204</v>
      </c>
    </row>
    <row r="141" spans="1:12" ht="12.75">
      <c r="A141" s="99" t="s">
        <v>208</v>
      </c>
      <c r="B141" s="100" t="s">
        <v>7</v>
      </c>
      <c r="C141" s="101" t="s">
        <v>74</v>
      </c>
      <c r="D141" s="123" t="s">
        <v>206</v>
      </c>
      <c r="E141" s="149" t="s">
        <v>96</v>
      </c>
      <c r="F141" s="153"/>
      <c r="G141" s="128" t="s">
        <v>74</v>
      </c>
      <c r="H141" s="96">
        <v>560971.7</v>
      </c>
      <c r="I141" s="102">
        <v>22500</v>
      </c>
      <c r="J141" s="103">
        <v>538471.7</v>
      </c>
      <c r="K141" s="117" t="str">
        <f t="shared" si="4"/>
        <v>00004090000000000000</v>
      </c>
      <c r="L141" s="106" t="s">
        <v>207</v>
      </c>
    </row>
    <row r="142" spans="1:12" ht="45">
      <c r="A142" s="99" t="s">
        <v>211</v>
      </c>
      <c r="B142" s="100" t="s">
        <v>7</v>
      </c>
      <c r="C142" s="101" t="s">
        <v>74</v>
      </c>
      <c r="D142" s="123" t="s">
        <v>206</v>
      </c>
      <c r="E142" s="149" t="s">
        <v>209</v>
      </c>
      <c r="F142" s="153"/>
      <c r="G142" s="128" t="s">
        <v>74</v>
      </c>
      <c r="H142" s="96">
        <v>560971.7</v>
      </c>
      <c r="I142" s="102">
        <v>22500</v>
      </c>
      <c r="J142" s="103">
        <v>538471.7</v>
      </c>
      <c r="K142" s="117" t="str">
        <f t="shared" si="4"/>
        <v>00004090200000000000</v>
      </c>
      <c r="L142" s="106" t="s">
        <v>210</v>
      </c>
    </row>
    <row r="143" spans="1:12" ht="45">
      <c r="A143" s="99" t="s">
        <v>214</v>
      </c>
      <c r="B143" s="100" t="s">
        <v>7</v>
      </c>
      <c r="C143" s="101" t="s">
        <v>74</v>
      </c>
      <c r="D143" s="123" t="s">
        <v>206</v>
      </c>
      <c r="E143" s="149" t="s">
        <v>212</v>
      </c>
      <c r="F143" s="153"/>
      <c r="G143" s="128" t="s">
        <v>74</v>
      </c>
      <c r="H143" s="96">
        <v>326000</v>
      </c>
      <c r="I143" s="102"/>
      <c r="J143" s="103">
        <v>326000</v>
      </c>
      <c r="K143" s="117" t="str">
        <f t="shared" si="4"/>
        <v>00004090210071520000</v>
      </c>
      <c r="L143" s="106" t="s">
        <v>213</v>
      </c>
    </row>
    <row r="144" spans="1:12" ht="22.5">
      <c r="A144" s="99" t="s">
        <v>122</v>
      </c>
      <c r="B144" s="100" t="s">
        <v>7</v>
      </c>
      <c r="C144" s="101" t="s">
        <v>74</v>
      </c>
      <c r="D144" s="123" t="s">
        <v>206</v>
      </c>
      <c r="E144" s="149" t="s">
        <v>212</v>
      </c>
      <c r="F144" s="153"/>
      <c r="G144" s="128" t="s">
        <v>7</v>
      </c>
      <c r="H144" s="96">
        <v>326000</v>
      </c>
      <c r="I144" s="102"/>
      <c r="J144" s="103">
        <v>326000</v>
      </c>
      <c r="K144" s="117" t="str">
        <f t="shared" si="4"/>
        <v>00004090210071520200</v>
      </c>
      <c r="L144" s="106" t="s">
        <v>215</v>
      </c>
    </row>
    <row r="145" spans="1:12" ht="22.5">
      <c r="A145" s="99" t="s">
        <v>124</v>
      </c>
      <c r="B145" s="100" t="s">
        <v>7</v>
      </c>
      <c r="C145" s="101" t="s">
        <v>74</v>
      </c>
      <c r="D145" s="123" t="s">
        <v>206</v>
      </c>
      <c r="E145" s="149" t="s">
        <v>212</v>
      </c>
      <c r="F145" s="153"/>
      <c r="G145" s="128" t="s">
        <v>125</v>
      </c>
      <c r="H145" s="96">
        <v>326000</v>
      </c>
      <c r="I145" s="102"/>
      <c r="J145" s="103">
        <v>326000</v>
      </c>
      <c r="K145" s="117" t="str">
        <f t="shared" si="4"/>
        <v>00004090210071520240</v>
      </c>
      <c r="L145" s="106" t="s">
        <v>216</v>
      </c>
    </row>
    <row r="146" spans="1:12" s="84" customFormat="1" ht="22.5">
      <c r="A146" s="79" t="s">
        <v>127</v>
      </c>
      <c r="B146" s="78" t="s">
        <v>7</v>
      </c>
      <c r="C146" s="120" t="s">
        <v>74</v>
      </c>
      <c r="D146" s="124" t="s">
        <v>206</v>
      </c>
      <c r="E146" s="146" t="s">
        <v>212</v>
      </c>
      <c r="F146" s="152"/>
      <c r="G146" s="121" t="s">
        <v>128</v>
      </c>
      <c r="H146" s="80">
        <v>326000</v>
      </c>
      <c r="I146" s="81"/>
      <c r="J146" s="82">
        <f>MAX(H146-I146,0)</f>
        <v>326000</v>
      </c>
      <c r="K146" s="117" t="str">
        <f t="shared" si="4"/>
        <v>00004090210071520244</v>
      </c>
      <c r="L146" s="83" t="str">
        <f>C146&amp;D146&amp;E146&amp;F146&amp;G146</f>
        <v>00004090210071520244</v>
      </c>
    </row>
    <row r="147" spans="1:12" ht="45">
      <c r="A147" s="99" t="s">
        <v>217</v>
      </c>
      <c r="B147" s="100" t="s">
        <v>7</v>
      </c>
      <c r="C147" s="101" t="s">
        <v>74</v>
      </c>
      <c r="D147" s="123" t="s">
        <v>206</v>
      </c>
      <c r="E147" s="149" t="s">
        <v>218</v>
      </c>
      <c r="F147" s="153"/>
      <c r="G147" s="128" t="s">
        <v>74</v>
      </c>
      <c r="H147" s="96">
        <v>74000</v>
      </c>
      <c r="I147" s="102"/>
      <c r="J147" s="103">
        <v>74000</v>
      </c>
      <c r="K147" s="117" t="str">
        <f t="shared" si="4"/>
        <v>000040902100S1520000</v>
      </c>
      <c r="L147" s="106" t="s">
        <v>219</v>
      </c>
    </row>
    <row r="148" spans="1:12" ht="22.5">
      <c r="A148" s="99" t="s">
        <v>122</v>
      </c>
      <c r="B148" s="100" t="s">
        <v>7</v>
      </c>
      <c r="C148" s="101" t="s">
        <v>74</v>
      </c>
      <c r="D148" s="123" t="s">
        <v>206</v>
      </c>
      <c r="E148" s="149" t="s">
        <v>218</v>
      </c>
      <c r="F148" s="153"/>
      <c r="G148" s="128" t="s">
        <v>7</v>
      </c>
      <c r="H148" s="96">
        <v>74000</v>
      </c>
      <c r="I148" s="102"/>
      <c r="J148" s="103">
        <v>74000</v>
      </c>
      <c r="K148" s="117" t="str">
        <f t="shared" si="4"/>
        <v>000040902100S1520200</v>
      </c>
      <c r="L148" s="106" t="s">
        <v>220</v>
      </c>
    </row>
    <row r="149" spans="1:12" ht="22.5">
      <c r="A149" s="99" t="s">
        <v>124</v>
      </c>
      <c r="B149" s="100" t="s">
        <v>7</v>
      </c>
      <c r="C149" s="101" t="s">
        <v>74</v>
      </c>
      <c r="D149" s="123" t="s">
        <v>206</v>
      </c>
      <c r="E149" s="149" t="s">
        <v>218</v>
      </c>
      <c r="F149" s="153"/>
      <c r="G149" s="128" t="s">
        <v>125</v>
      </c>
      <c r="H149" s="96">
        <v>74000</v>
      </c>
      <c r="I149" s="102"/>
      <c r="J149" s="103">
        <v>74000</v>
      </c>
      <c r="K149" s="117" t="str">
        <f t="shared" si="4"/>
        <v>000040902100S1520240</v>
      </c>
      <c r="L149" s="106" t="s">
        <v>221</v>
      </c>
    </row>
    <row r="150" spans="1:12" s="84" customFormat="1" ht="22.5">
      <c r="A150" s="79" t="s">
        <v>127</v>
      </c>
      <c r="B150" s="78" t="s">
        <v>7</v>
      </c>
      <c r="C150" s="120" t="s">
        <v>74</v>
      </c>
      <c r="D150" s="124" t="s">
        <v>206</v>
      </c>
      <c r="E150" s="146" t="s">
        <v>218</v>
      </c>
      <c r="F150" s="152"/>
      <c r="G150" s="121" t="s">
        <v>128</v>
      </c>
      <c r="H150" s="80">
        <v>74000</v>
      </c>
      <c r="I150" s="81"/>
      <c r="J150" s="82">
        <f>MAX(H150-I150,0)</f>
        <v>74000</v>
      </c>
      <c r="K150" s="117" t="str">
        <f t="shared" si="4"/>
        <v>000040902100S1520244</v>
      </c>
      <c r="L150" s="83" t="str">
        <f>C150&amp;D150&amp;E150&amp;F150&amp;G150</f>
        <v>000040902100S1520244</v>
      </c>
    </row>
    <row r="151" spans="1:12" ht="33.75">
      <c r="A151" s="99" t="s">
        <v>222</v>
      </c>
      <c r="B151" s="100" t="s">
        <v>7</v>
      </c>
      <c r="C151" s="101" t="s">
        <v>74</v>
      </c>
      <c r="D151" s="123" t="s">
        <v>206</v>
      </c>
      <c r="E151" s="149" t="s">
        <v>224</v>
      </c>
      <c r="F151" s="153"/>
      <c r="G151" s="128" t="s">
        <v>74</v>
      </c>
      <c r="H151" s="96">
        <v>160971.7</v>
      </c>
      <c r="I151" s="102">
        <v>22500</v>
      </c>
      <c r="J151" s="103">
        <v>138471.7</v>
      </c>
      <c r="K151" s="117" t="str">
        <f t="shared" si="4"/>
        <v>00004090220040230000</v>
      </c>
      <c r="L151" s="106" t="s">
        <v>223</v>
      </c>
    </row>
    <row r="152" spans="1:12" ht="22.5">
      <c r="A152" s="99" t="s">
        <v>122</v>
      </c>
      <c r="B152" s="100" t="s">
        <v>7</v>
      </c>
      <c r="C152" s="101" t="s">
        <v>74</v>
      </c>
      <c r="D152" s="123" t="s">
        <v>206</v>
      </c>
      <c r="E152" s="149" t="s">
        <v>224</v>
      </c>
      <c r="F152" s="153"/>
      <c r="G152" s="128" t="s">
        <v>7</v>
      </c>
      <c r="H152" s="96">
        <v>160971.7</v>
      </c>
      <c r="I152" s="102">
        <v>22500</v>
      </c>
      <c r="J152" s="103">
        <v>138471.7</v>
      </c>
      <c r="K152" s="117" t="str">
        <f t="shared" si="4"/>
        <v>00004090220040230200</v>
      </c>
      <c r="L152" s="106" t="s">
        <v>225</v>
      </c>
    </row>
    <row r="153" spans="1:12" ht="22.5">
      <c r="A153" s="99" t="s">
        <v>124</v>
      </c>
      <c r="B153" s="100" t="s">
        <v>7</v>
      </c>
      <c r="C153" s="101" t="s">
        <v>74</v>
      </c>
      <c r="D153" s="123" t="s">
        <v>206</v>
      </c>
      <c r="E153" s="149" t="s">
        <v>224</v>
      </c>
      <c r="F153" s="153"/>
      <c r="G153" s="128" t="s">
        <v>125</v>
      </c>
      <c r="H153" s="96">
        <v>160971.7</v>
      </c>
      <c r="I153" s="102">
        <v>22500</v>
      </c>
      <c r="J153" s="103">
        <v>138471.7</v>
      </c>
      <c r="K153" s="117" t="str">
        <f t="shared" si="4"/>
        <v>00004090220040230240</v>
      </c>
      <c r="L153" s="106" t="s">
        <v>226</v>
      </c>
    </row>
    <row r="154" spans="1:12" s="84" customFormat="1" ht="22.5">
      <c r="A154" s="79" t="s">
        <v>127</v>
      </c>
      <c r="B154" s="78" t="s">
        <v>7</v>
      </c>
      <c r="C154" s="120" t="s">
        <v>74</v>
      </c>
      <c r="D154" s="124" t="s">
        <v>206</v>
      </c>
      <c r="E154" s="146" t="s">
        <v>224</v>
      </c>
      <c r="F154" s="152"/>
      <c r="G154" s="121" t="s">
        <v>128</v>
      </c>
      <c r="H154" s="80">
        <v>160971.7</v>
      </c>
      <c r="I154" s="81">
        <v>22500</v>
      </c>
      <c r="J154" s="82">
        <f>MAX(H154-I154,0)</f>
        <v>138471.7</v>
      </c>
      <c r="K154" s="117" t="str">
        <f t="shared" si="4"/>
        <v>00004090220040230244</v>
      </c>
      <c r="L154" s="83" t="str">
        <f>C154&amp;D154&amp;E154&amp;F154&amp;G154</f>
        <v>00004090220040230244</v>
      </c>
    </row>
    <row r="155" spans="1:12" ht="12.75">
      <c r="A155" s="99" t="s">
        <v>227</v>
      </c>
      <c r="B155" s="100" t="s">
        <v>7</v>
      </c>
      <c r="C155" s="101" t="s">
        <v>74</v>
      </c>
      <c r="D155" s="123" t="s">
        <v>229</v>
      </c>
      <c r="E155" s="149" t="s">
        <v>96</v>
      </c>
      <c r="F155" s="153"/>
      <c r="G155" s="128" t="s">
        <v>74</v>
      </c>
      <c r="H155" s="96">
        <v>1000</v>
      </c>
      <c r="I155" s="102"/>
      <c r="J155" s="103">
        <v>1000</v>
      </c>
      <c r="K155" s="117" t="str">
        <f t="shared" si="4"/>
        <v>00004120000000000000</v>
      </c>
      <c r="L155" s="106" t="s">
        <v>228</v>
      </c>
    </row>
    <row r="156" spans="1:12" ht="12.75">
      <c r="A156" s="99"/>
      <c r="B156" s="100" t="s">
        <v>7</v>
      </c>
      <c r="C156" s="101" t="s">
        <v>74</v>
      </c>
      <c r="D156" s="123" t="s">
        <v>229</v>
      </c>
      <c r="E156" s="149" t="s">
        <v>231</v>
      </c>
      <c r="F156" s="153"/>
      <c r="G156" s="128" t="s">
        <v>74</v>
      </c>
      <c r="H156" s="96">
        <v>1000</v>
      </c>
      <c r="I156" s="102"/>
      <c r="J156" s="103">
        <v>1000</v>
      </c>
      <c r="K156" s="117" t="str">
        <f t="shared" si="4"/>
        <v>00004120300010000000</v>
      </c>
      <c r="L156" s="106" t="s">
        <v>230</v>
      </c>
    </row>
    <row r="157" spans="1:12" ht="33.75">
      <c r="A157" s="99" t="s">
        <v>232</v>
      </c>
      <c r="B157" s="100" t="s">
        <v>7</v>
      </c>
      <c r="C157" s="101" t="s">
        <v>74</v>
      </c>
      <c r="D157" s="123" t="s">
        <v>229</v>
      </c>
      <c r="E157" s="149" t="s">
        <v>234</v>
      </c>
      <c r="F157" s="153"/>
      <c r="G157" s="128" t="s">
        <v>74</v>
      </c>
      <c r="H157" s="96">
        <v>1000</v>
      </c>
      <c r="I157" s="102"/>
      <c r="J157" s="103">
        <v>1000</v>
      </c>
      <c r="K157" s="117" t="str">
        <f t="shared" si="4"/>
        <v>00004120300040000000</v>
      </c>
      <c r="L157" s="106" t="s">
        <v>233</v>
      </c>
    </row>
    <row r="158" spans="1:12" ht="22.5">
      <c r="A158" s="99" t="s">
        <v>122</v>
      </c>
      <c r="B158" s="100" t="s">
        <v>7</v>
      </c>
      <c r="C158" s="101" t="s">
        <v>74</v>
      </c>
      <c r="D158" s="123" t="s">
        <v>229</v>
      </c>
      <c r="E158" s="149" t="s">
        <v>234</v>
      </c>
      <c r="F158" s="153"/>
      <c r="G158" s="128" t="s">
        <v>7</v>
      </c>
      <c r="H158" s="96">
        <v>1000</v>
      </c>
      <c r="I158" s="102"/>
      <c r="J158" s="103">
        <v>1000</v>
      </c>
      <c r="K158" s="117" t="str">
        <f t="shared" si="4"/>
        <v>00004120300040000200</v>
      </c>
      <c r="L158" s="106" t="s">
        <v>235</v>
      </c>
    </row>
    <row r="159" spans="1:12" ht="22.5">
      <c r="A159" s="99" t="s">
        <v>124</v>
      </c>
      <c r="B159" s="100" t="s">
        <v>7</v>
      </c>
      <c r="C159" s="101" t="s">
        <v>74</v>
      </c>
      <c r="D159" s="123" t="s">
        <v>229</v>
      </c>
      <c r="E159" s="149" t="s">
        <v>234</v>
      </c>
      <c r="F159" s="153"/>
      <c r="G159" s="128" t="s">
        <v>125</v>
      </c>
      <c r="H159" s="96">
        <v>1000</v>
      </c>
      <c r="I159" s="102"/>
      <c r="J159" s="103">
        <v>1000</v>
      </c>
      <c r="K159" s="117" t="str">
        <f t="shared" si="4"/>
        <v>00004120300040000240</v>
      </c>
      <c r="L159" s="106" t="s">
        <v>236</v>
      </c>
    </row>
    <row r="160" spans="1:12" s="84" customFormat="1" ht="22.5">
      <c r="A160" s="79" t="s">
        <v>127</v>
      </c>
      <c r="B160" s="78" t="s">
        <v>7</v>
      </c>
      <c r="C160" s="120" t="s">
        <v>74</v>
      </c>
      <c r="D160" s="124" t="s">
        <v>229</v>
      </c>
      <c r="E160" s="146" t="s">
        <v>234</v>
      </c>
      <c r="F160" s="152"/>
      <c r="G160" s="121" t="s">
        <v>128</v>
      </c>
      <c r="H160" s="80">
        <v>1000</v>
      </c>
      <c r="I160" s="81"/>
      <c r="J160" s="82">
        <f>MAX(H160-I160,0)</f>
        <v>1000</v>
      </c>
      <c r="K160" s="117" t="str">
        <f t="shared" si="4"/>
        <v>00004120300040000244</v>
      </c>
      <c r="L160" s="83" t="str">
        <f>C160&amp;D160&amp;E160&amp;F160&amp;G160</f>
        <v>00004120300040000244</v>
      </c>
    </row>
    <row r="161" spans="1:12" ht="12.75">
      <c r="A161" s="99" t="s">
        <v>237</v>
      </c>
      <c r="B161" s="100" t="s">
        <v>7</v>
      </c>
      <c r="C161" s="101" t="s">
        <v>74</v>
      </c>
      <c r="D161" s="123" t="s">
        <v>239</v>
      </c>
      <c r="E161" s="149" t="s">
        <v>96</v>
      </c>
      <c r="F161" s="153"/>
      <c r="G161" s="128" t="s">
        <v>74</v>
      </c>
      <c r="H161" s="96">
        <v>789900</v>
      </c>
      <c r="I161" s="102">
        <v>485908.93</v>
      </c>
      <c r="J161" s="103">
        <v>303991.07</v>
      </c>
      <c r="K161" s="117" t="str">
        <f t="shared" si="4"/>
        <v>00005000000000000000</v>
      </c>
      <c r="L161" s="106" t="s">
        <v>238</v>
      </c>
    </row>
    <row r="162" spans="1:12" ht="12.75">
      <c r="A162" s="99" t="s">
        <v>240</v>
      </c>
      <c r="B162" s="100" t="s">
        <v>7</v>
      </c>
      <c r="C162" s="101" t="s">
        <v>74</v>
      </c>
      <c r="D162" s="123" t="s">
        <v>242</v>
      </c>
      <c r="E162" s="149" t="s">
        <v>96</v>
      </c>
      <c r="F162" s="153"/>
      <c r="G162" s="128" t="s">
        <v>74</v>
      </c>
      <c r="H162" s="96">
        <v>10000</v>
      </c>
      <c r="I162" s="102"/>
      <c r="J162" s="103">
        <v>10000</v>
      </c>
      <c r="K162" s="117" t="str">
        <f t="shared" si="4"/>
        <v>00005020000000000000</v>
      </c>
      <c r="L162" s="106" t="s">
        <v>241</v>
      </c>
    </row>
    <row r="163" spans="1:12" ht="45">
      <c r="A163" s="99" t="s">
        <v>243</v>
      </c>
      <c r="B163" s="100" t="s">
        <v>7</v>
      </c>
      <c r="C163" s="101" t="s">
        <v>74</v>
      </c>
      <c r="D163" s="123" t="s">
        <v>242</v>
      </c>
      <c r="E163" s="149" t="s">
        <v>245</v>
      </c>
      <c r="F163" s="153"/>
      <c r="G163" s="128" t="s">
        <v>74</v>
      </c>
      <c r="H163" s="96">
        <v>10000</v>
      </c>
      <c r="I163" s="102"/>
      <c r="J163" s="103">
        <v>10000</v>
      </c>
      <c r="K163" s="117" t="str">
        <f t="shared" si="4"/>
        <v>00005020100000000000</v>
      </c>
      <c r="L163" s="106" t="s">
        <v>244</v>
      </c>
    </row>
    <row r="164" spans="1:12" ht="33.75">
      <c r="A164" s="99" t="s">
        <v>246</v>
      </c>
      <c r="B164" s="100" t="s">
        <v>7</v>
      </c>
      <c r="C164" s="101" t="s">
        <v>74</v>
      </c>
      <c r="D164" s="123" t="s">
        <v>242</v>
      </c>
      <c r="E164" s="149" t="s">
        <v>248</v>
      </c>
      <c r="F164" s="153"/>
      <c r="G164" s="128" t="s">
        <v>74</v>
      </c>
      <c r="H164" s="96">
        <v>10000</v>
      </c>
      <c r="I164" s="102"/>
      <c r="J164" s="103">
        <v>10000</v>
      </c>
      <c r="K164" s="117" t="str">
        <f t="shared" si="4"/>
        <v>00005020140040410000</v>
      </c>
      <c r="L164" s="106" t="s">
        <v>247</v>
      </c>
    </row>
    <row r="165" spans="1:12" ht="22.5">
      <c r="A165" s="99" t="s">
        <v>122</v>
      </c>
      <c r="B165" s="100" t="s">
        <v>7</v>
      </c>
      <c r="C165" s="101" t="s">
        <v>74</v>
      </c>
      <c r="D165" s="123" t="s">
        <v>242</v>
      </c>
      <c r="E165" s="149" t="s">
        <v>248</v>
      </c>
      <c r="F165" s="153"/>
      <c r="G165" s="128" t="s">
        <v>7</v>
      </c>
      <c r="H165" s="96">
        <v>10000</v>
      </c>
      <c r="I165" s="102"/>
      <c r="J165" s="103">
        <v>10000</v>
      </c>
      <c r="K165" s="117" t="str">
        <f t="shared" si="4"/>
        <v>00005020140040410200</v>
      </c>
      <c r="L165" s="106" t="s">
        <v>249</v>
      </c>
    </row>
    <row r="166" spans="1:12" ht="22.5">
      <c r="A166" s="99" t="s">
        <v>124</v>
      </c>
      <c r="B166" s="100" t="s">
        <v>7</v>
      </c>
      <c r="C166" s="101" t="s">
        <v>74</v>
      </c>
      <c r="D166" s="123" t="s">
        <v>242</v>
      </c>
      <c r="E166" s="149" t="s">
        <v>248</v>
      </c>
      <c r="F166" s="153"/>
      <c r="G166" s="128" t="s">
        <v>125</v>
      </c>
      <c r="H166" s="96">
        <v>10000</v>
      </c>
      <c r="I166" s="102"/>
      <c r="J166" s="103">
        <v>10000</v>
      </c>
      <c r="K166" s="117" t="str">
        <f t="shared" si="4"/>
        <v>00005020140040410240</v>
      </c>
      <c r="L166" s="106" t="s">
        <v>250</v>
      </c>
    </row>
    <row r="167" spans="1:12" s="84" customFormat="1" ht="22.5">
      <c r="A167" s="79" t="s">
        <v>127</v>
      </c>
      <c r="B167" s="78" t="s">
        <v>7</v>
      </c>
      <c r="C167" s="120" t="s">
        <v>74</v>
      </c>
      <c r="D167" s="124" t="s">
        <v>242</v>
      </c>
      <c r="E167" s="146" t="s">
        <v>248</v>
      </c>
      <c r="F167" s="152"/>
      <c r="G167" s="121" t="s">
        <v>128</v>
      </c>
      <c r="H167" s="80">
        <v>10000</v>
      </c>
      <c r="I167" s="81"/>
      <c r="J167" s="82">
        <f>MAX(H167-I167,0)</f>
        <v>10000</v>
      </c>
      <c r="K167" s="117" t="str">
        <f t="shared" si="4"/>
        <v>00005020140040410244</v>
      </c>
      <c r="L167" s="83" t="str">
        <f>C167&amp;D167&amp;E167&amp;F167&amp;G167</f>
        <v>00005020140040410244</v>
      </c>
    </row>
    <row r="168" spans="1:12" ht="12.75">
      <c r="A168" s="99" t="s">
        <v>251</v>
      </c>
      <c r="B168" s="100" t="s">
        <v>7</v>
      </c>
      <c r="C168" s="101" t="s">
        <v>74</v>
      </c>
      <c r="D168" s="123" t="s">
        <v>253</v>
      </c>
      <c r="E168" s="149" t="s">
        <v>96</v>
      </c>
      <c r="F168" s="153"/>
      <c r="G168" s="128" t="s">
        <v>74</v>
      </c>
      <c r="H168" s="96">
        <v>779900</v>
      </c>
      <c r="I168" s="102">
        <v>485908.93</v>
      </c>
      <c r="J168" s="103">
        <v>293991.07</v>
      </c>
      <c r="K168" s="117" t="str">
        <f t="shared" si="4"/>
        <v>00005030000000000000</v>
      </c>
      <c r="L168" s="106" t="s">
        <v>252</v>
      </c>
    </row>
    <row r="169" spans="1:12" ht="45">
      <c r="A169" s="99" t="s">
        <v>243</v>
      </c>
      <c r="B169" s="100" t="s">
        <v>7</v>
      </c>
      <c r="C169" s="101" t="s">
        <v>74</v>
      </c>
      <c r="D169" s="123" t="s">
        <v>253</v>
      </c>
      <c r="E169" s="149" t="s">
        <v>245</v>
      </c>
      <c r="F169" s="153"/>
      <c r="G169" s="128" t="s">
        <v>74</v>
      </c>
      <c r="H169" s="96">
        <v>602900</v>
      </c>
      <c r="I169" s="102">
        <v>314916.93</v>
      </c>
      <c r="J169" s="103">
        <v>287983.07</v>
      </c>
      <c r="K169" s="117" t="str">
        <f t="shared" si="4"/>
        <v>00005030100000000000</v>
      </c>
      <c r="L169" s="106" t="s">
        <v>254</v>
      </c>
    </row>
    <row r="170" spans="1:12" ht="22.5">
      <c r="A170" s="99" t="s">
        <v>255</v>
      </c>
      <c r="B170" s="100" t="s">
        <v>7</v>
      </c>
      <c r="C170" s="101" t="s">
        <v>74</v>
      </c>
      <c r="D170" s="123" t="s">
        <v>253</v>
      </c>
      <c r="E170" s="149" t="s">
        <v>257</v>
      </c>
      <c r="F170" s="153"/>
      <c r="G170" s="128" t="s">
        <v>74</v>
      </c>
      <c r="H170" s="96">
        <v>186000</v>
      </c>
      <c r="I170" s="102">
        <v>71572.22</v>
      </c>
      <c r="J170" s="103">
        <v>114427.78</v>
      </c>
      <c r="K170" s="117" t="str">
        <f t="shared" si="4"/>
        <v>00005030110040530000</v>
      </c>
      <c r="L170" s="106" t="s">
        <v>256</v>
      </c>
    </row>
    <row r="171" spans="1:12" ht="22.5">
      <c r="A171" s="99" t="s">
        <v>122</v>
      </c>
      <c r="B171" s="100" t="s">
        <v>7</v>
      </c>
      <c r="C171" s="101" t="s">
        <v>74</v>
      </c>
      <c r="D171" s="123" t="s">
        <v>253</v>
      </c>
      <c r="E171" s="149" t="s">
        <v>257</v>
      </c>
      <c r="F171" s="153"/>
      <c r="G171" s="128" t="s">
        <v>7</v>
      </c>
      <c r="H171" s="96">
        <v>186000</v>
      </c>
      <c r="I171" s="102">
        <v>71572.22</v>
      </c>
      <c r="J171" s="103">
        <v>114427.78</v>
      </c>
      <c r="K171" s="117" t="str">
        <f t="shared" si="4"/>
        <v>00005030110040530200</v>
      </c>
      <c r="L171" s="106" t="s">
        <v>258</v>
      </c>
    </row>
    <row r="172" spans="1:12" ht="22.5">
      <c r="A172" s="99" t="s">
        <v>124</v>
      </c>
      <c r="B172" s="100" t="s">
        <v>7</v>
      </c>
      <c r="C172" s="101" t="s">
        <v>74</v>
      </c>
      <c r="D172" s="123" t="s">
        <v>253</v>
      </c>
      <c r="E172" s="149" t="s">
        <v>257</v>
      </c>
      <c r="F172" s="153"/>
      <c r="G172" s="128" t="s">
        <v>125</v>
      </c>
      <c r="H172" s="96">
        <v>186000</v>
      </c>
      <c r="I172" s="102">
        <v>71572.22</v>
      </c>
      <c r="J172" s="103">
        <v>114427.78</v>
      </c>
      <c r="K172" s="117" t="str">
        <f aca="true" t="shared" si="5" ref="K172:K203">C172&amp;D172&amp;E172&amp;F172&amp;G172</f>
        <v>00005030110040530240</v>
      </c>
      <c r="L172" s="106" t="s">
        <v>259</v>
      </c>
    </row>
    <row r="173" spans="1:12" s="84" customFormat="1" ht="22.5">
      <c r="A173" s="79" t="s">
        <v>127</v>
      </c>
      <c r="B173" s="78" t="s">
        <v>7</v>
      </c>
      <c r="C173" s="120" t="s">
        <v>74</v>
      </c>
      <c r="D173" s="124" t="s">
        <v>253</v>
      </c>
      <c r="E173" s="146" t="s">
        <v>257</v>
      </c>
      <c r="F173" s="152"/>
      <c r="G173" s="121" t="s">
        <v>128</v>
      </c>
      <c r="H173" s="80">
        <v>186000</v>
      </c>
      <c r="I173" s="81">
        <v>71572.22</v>
      </c>
      <c r="J173" s="82">
        <f>MAX(H173-I173,0)</f>
        <v>114427.78</v>
      </c>
      <c r="K173" s="117" t="str">
        <f t="shared" si="5"/>
        <v>00005030110040530244</v>
      </c>
      <c r="L173" s="83" t="str">
        <f>C173&amp;D173&amp;E173&amp;F173&amp;G173</f>
        <v>00005030110040530244</v>
      </c>
    </row>
    <row r="174" spans="1:12" ht="56.25">
      <c r="A174" s="99" t="s">
        <v>260</v>
      </c>
      <c r="B174" s="100" t="s">
        <v>7</v>
      </c>
      <c r="C174" s="101" t="s">
        <v>74</v>
      </c>
      <c r="D174" s="123" t="s">
        <v>253</v>
      </c>
      <c r="E174" s="149" t="s">
        <v>261</v>
      </c>
      <c r="F174" s="153"/>
      <c r="G174" s="128" t="s">
        <v>74</v>
      </c>
      <c r="H174" s="96">
        <v>40400</v>
      </c>
      <c r="I174" s="102"/>
      <c r="J174" s="103">
        <v>40400</v>
      </c>
      <c r="K174" s="117" t="str">
        <f t="shared" si="5"/>
        <v>00005030110072090000</v>
      </c>
      <c r="L174" s="106" t="s">
        <v>262</v>
      </c>
    </row>
    <row r="175" spans="1:12" ht="22.5">
      <c r="A175" s="99" t="s">
        <v>122</v>
      </c>
      <c r="B175" s="100" t="s">
        <v>7</v>
      </c>
      <c r="C175" s="101" t="s">
        <v>74</v>
      </c>
      <c r="D175" s="123" t="s">
        <v>253</v>
      </c>
      <c r="E175" s="149" t="s">
        <v>261</v>
      </c>
      <c r="F175" s="153"/>
      <c r="G175" s="128" t="s">
        <v>7</v>
      </c>
      <c r="H175" s="96">
        <v>40400</v>
      </c>
      <c r="I175" s="102"/>
      <c r="J175" s="103">
        <v>40400</v>
      </c>
      <c r="K175" s="117" t="str">
        <f t="shared" si="5"/>
        <v>00005030110072090200</v>
      </c>
      <c r="L175" s="106" t="s">
        <v>263</v>
      </c>
    </row>
    <row r="176" spans="1:12" ht="22.5">
      <c r="A176" s="99" t="s">
        <v>124</v>
      </c>
      <c r="B176" s="100" t="s">
        <v>7</v>
      </c>
      <c r="C176" s="101" t="s">
        <v>74</v>
      </c>
      <c r="D176" s="123" t="s">
        <v>253</v>
      </c>
      <c r="E176" s="149" t="s">
        <v>261</v>
      </c>
      <c r="F176" s="153"/>
      <c r="G176" s="128" t="s">
        <v>125</v>
      </c>
      <c r="H176" s="96">
        <v>40400</v>
      </c>
      <c r="I176" s="102"/>
      <c r="J176" s="103">
        <v>40400</v>
      </c>
      <c r="K176" s="117" t="str">
        <f t="shared" si="5"/>
        <v>00005030110072090240</v>
      </c>
      <c r="L176" s="106" t="s">
        <v>264</v>
      </c>
    </row>
    <row r="177" spans="1:12" s="84" customFormat="1" ht="22.5">
      <c r="A177" s="79" t="s">
        <v>127</v>
      </c>
      <c r="B177" s="78" t="s">
        <v>7</v>
      </c>
      <c r="C177" s="120" t="s">
        <v>74</v>
      </c>
      <c r="D177" s="124" t="s">
        <v>253</v>
      </c>
      <c r="E177" s="146" t="s">
        <v>261</v>
      </c>
      <c r="F177" s="152"/>
      <c r="G177" s="121" t="s">
        <v>128</v>
      </c>
      <c r="H177" s="80">
        <v>40400</v>
      </c>
      <c r="I177" s="81"/>
      <c r="J177" s="82">
        <f>MAX(H177-I177,0)</f>
        <v>40400</v>
      </c>
      <c r="K177" s="117" t="str">
        <f t="shared" si="5"/>
        <v>00005030110072090244</v>
      </c>
      <c r="L177" s="83" t="str">
        <f>C177&amp;D177&amp;E177&amp;F177&amp;G177</f>
        <v>00005030110072090244</v>
      </c>
    </row>
    <row r="178" spans="1:12" ht="67.5">
      <c r="A178" s="99" t="s">
        <v>265</v>
      </c>
      <c r="B178" s="100" t="s">
        <v>7</v>
      </c>
      <c r="C178" s="101" t="s">
        <v>74</v>
      </c>
      <c r="D178" s="123" t="s">
        <v>253</v>
      </c>
      <c r="E178" s="149" t="s">
        <v>266</v>
      </c>
      <c r="F178" s="153"/>
      <c r="G178" s="128" t="s">
        <v>74</v>
      </c>
      <c r="H178" s="96">
        <v>59000</v>
      </c>
      <c r="I178" s="102"/>
      <c r="J178" s="103">
        <v>59000</v>
      </c>
      <c r="K178" s="117" t="str">
        <f t="shared" si="5"/>
        <v>000050301100S2090000</v>
      </c>
      <c r="L178" s="106" t="s">
        <v>267</v>
      </c>
    </row>
    <row r="179" spans="1:12" ht="22.5">
      <c r="A179" s="99" t="s">
        <v>122</v>
      </c>
      <c r="B179" s="100" t="s">
        <v>7</v>
      </c>
      <c r="C179" s="101" t="s">
        <v>74</v>
      </c>
      <c r="D179" s="123" t="s">
        <v>253</v>
      </c>
      <c r="E179" s="149" t="s">
        <v>266</v>
      </c>
      <c r="F179" s="153"/>
      <c r="G179" s="128" t="s">
        <v>7</v>
      </c>
      <c r="H179" s="96">
        <v>59000</v>
      </c>
      <c r="I179" s="102"/>
      <c r="J179" s="103">
        <v>59000</v>
      </c>
      <c r="K179" s="117" t="str">
        <f t="shared" si="5"/>
        <v>000050301100S2090200</v>
      </c>
      <c r="L179" s="106" t="s">
        <v>268</v>
      </c>
    </row>
    <row r="180" spans="1:12" ht="22.5">
      <c r="A180" s="99" t="s">
        <v>124</v>
      </c>
      <c r="B180" s="100" t="s">
        <v>7</v>
      </c>
      <c r="C180" s="101" t="s">
        <v>74</v>
      </c>
      <c r="D180" s="123" t="s">
        <v>253</v>
      </c>
      <c r="E180" s="149" t="s">
        <v>266</v>
      </c>
      <c r="F180" s="153"/>
      <c r="G180" s="128" t="s">
        <v>125</v>
      </c>
      <c r="H180" s="96">
        <v>59000</v>
      </c>
      <c r="I180" s="102"/>
      <c r="J180" s="103">
        <v>59000</v>
      </c>
      <c r="K180" s="117" t="str">
        <f t="shared" si="5"/>
        <v>000050301100S2090240</v>
      </c>
      <c r="L180" s="106" t="s">
        <v>269</v>
      </c>
    </row>
    <row r="181" spans="1:12" s="84" customFormat="1" ht="22.5">
      <c r="A181" s="79" t="s">
        <v>127</v>
      </c>
      <c r="B181" s="78" t="s">
        <v>7</v>
      </c>
      <c r="C181" s="120" t="s">
        <v>74</v>
      </c>
      <c r="D181" s="124" t="s">
        <v>253</v>
      </c>
      <c r="E181" s="146" t="s">
        <v>266</v>
      </c>
      <c r="F181" s="152"/>
      <c r="G181" s="121" t="s">
        <v>128</v>
      </c>
      <c r="H181" s="80">
        <v>59000</v>
      </c>
      <c r="I181" s="81"/>
      <c r="J181" s="82">
        <f>MAX(H181-I181,0)</f>
        <v>59000</v>
      </c>
      <c r="K181" s="117" t="str">
        <f t="shared" si="5"/>
        <v>000050301100S2090244</v>
      </c>
      <c r="L181" s="83" t="str">
        <f>C181&amp;D181&amp;E181&amp;F181&amp;G181</f>
        <v>000050301100S2090244</v>
      </c>
    </row>
    <row r="182" spans="1:12" ht="22.5">
      <c r="A182" s="99" t="s">
        <v>270</v>
      </c>
      <c r="B182" s="100" t="s">
        <v>7</v>
      </c>
      <c r="C182" s="101" t="s">
        <v>74</v>
      </c>
      <c r="D182" s="123" t="s">
        <v>253</v>
      </c>
      <c r="E182" s="149" t="s">
        <v>271</v>
      </c>
      <c r="F182" s="153"/>
      <c r="G182" s="128" t="s">
        <v>74</v>
      </c>
      <c r="H182" s="96">
        <v>267500</v>
      </c>
      <c r="I182" s="102">
        <v>218344.71</v>
      </c>
      <c r="J182" s="103">
        <v>49155.29</v>
      </c>
      <c r="K182" s="117" t="str">
        <f t="shared" si="5"/>
        <v>00005030120040510000</v>
      </c>
      <c r="L182" s="106" t="s">
        <v>272</v>
      </c>
    </row>
    <row r="183" spans="1:12" ht="22.5">
      <c r="A183" s="99" t="s">
        <v>122</v>
      </c>
      <c r="B183" s="100" t="s">
        <v>7</v>
      </c>
      <c r="C183" s="101" t="s">
        <v>74</v>
      </c>
      <c r="D183" s="123" t="s">
        <v>253</v>
      </c>
      <c r="E183" s="149" t="s">
        <v>271</v>
      </c>
      <c r="F183" s="153"/>
      <c r="G183" s="128" t="s">
        <v>7</v>
      </c>
      <c r="H183" s="96">
        <v>267200</v>
      </c>
      <c r="I183" s="102">
        <v>218139.99</v>
      </c>
      <c r="J183" s="103">
        <v>49060.01</v>
      </c>
      <c r="K183" s="117" t="str">
        <f t="shared" si="5"/>
        <v>00005030120040510200</v>
      </c>
      <c r="L183" s="106" t="s">
        <v>273</v>
      </c>
    </row>
    <row r="184" spans="1:12" ht="22.5">
      <c r="A184" s="99" t="s">
        <v>124</v>
      </c>
      <c r="B184" s="100" t="s">
        <v>7</v>
      </c>
      <c r="C184" s="101" t="s">
        <v>74</v>
      </c>
      <c r="D184" s="123" t="s">
        <v>253</v>
      </c>
      <c r="E184" s="149" t="s">
        <v>271</v>
      </c>
      <c r="F184" s="153"/>
      <c r="G184" s="128" t="s">
        <v>125</v>
      </c>
      <c r="H184" s="96">
        <v>267200</v>
      </c>
      <c r="I184" s="102">
        <v>218139.99</v>
      </c>
      <c r="J184" s="103">
        <v>49060.01</v>
      </c>
      <c r="K184" s="117" t="str">
        <f t="shared" si="5"/>
        <v>00005030120040510240</v>
      </c>
      <c r="L184" s="106" t="s">
        <v>274</v>
      </c>
    </row>
    <row r="185" spans="1:12" s="84" customFormat="1" ht="22.5">
      <c r="A185" s="79" t="s">
        <v>127</v>
      </c>
      <c r="B185" s="78" t="s">
        <v>7</v>
      </c>
      <c r="C185" s="120" t="s">
        <v>74</v>
      </c>
      <c r="D185" s="124" t="s">
        <v>253</v>
      </c>
      <c r="E185" s="146" t="s">
        <v>271</v>
      </c>
      <c r="F185" s="152"/>
      <c r="G185" s="121" t="s">
        <v>128</v>
      </c>
      <c r="H185" s="80">
        <v>267200</v>
      </c>
      <c r="I185" s="81">
        <v>218139.99</v>
      </c>
      <c r="J185" s="82">
        <f>MAX(H185-I185,0)</f>
        <v>49060.01</v>
      </c>
      <c r="K185" s="117" t="str">
        <f t="shared" si="5"/>
        <v>00005030120040510244</v>
      </c>
      <c r="L185" s="83" t="str">
        <f>C185&amp;D185&amp;E185&amp;F185&amp;G185</f>
        <v>00005030120040510244</v>
      </c>
    </row>
    <row r="186" spans="1:12" ht="12.75">
      <c r="A186" s="99" t="s">
        <v>139</v>
      </c>
      <c r="B186" s="100" t="s">
        <v>7</v>
      </c>
      <c r="C186" s="101" t="s">
        <v>74</v>
      </c>
      <c r="D186" s="123" t="s">
        <v>253</v>
      </c>
      <c r="E186" s="149" t="s">
        <v>271</v>
      </c>
      <c r="F186" s="153"/>
      <c r="G186" s="128" t="s">
        <v>140</v>
      </c>
      <c r="H186" s="96">
        <v>300</v>
      </c>
      <c r="I186" s="102">
        <v>204.72</v>
      </c>
      <c r="J186" s="103">
        <v>95.28</v>
      </c>
      <c r="K186" s="117" t="str">
        <f t="shared" si="5"/>
        <v>00005030120040510800</v>
      </c>
      <c r="L186" s="106" t="s">
        <v>275</v>
      </c>
    </row>
    <row r="187" spans="1:12" ht="12.75">
      <c r="A187" s="99" t="s">
        <v>142</v>
      </c>
      <c r="B187" s="100" t="s">
        <v>7</v>
      </c>
      <c r="C187" s="101" t="s">
        <v>74</v>
      </c>
      <c r="D187" s="123" t="s">
        <v>253</v>
      </c>
      <c r="E187" s="149" t="s">
        <v>271</v>
      </c>
      <c r="F187" s="153"/>
      <c r="G187" s="128" t="s">
        <v>143</v>
      </c>
      <c r="H187" s="96">
        <v>300</v>
      </c>
      <c r="I187" s="102">
        <v>204.72</v>
      </c>
      <c r="J187" s="103">
        <v>95.28</v>
      </c>
      <c r="K187" s="117" t="str">
        <f t="shared" si="5"/>
        <v>00005030120040510850</v>
      </c>
      <c r="L187" s="106" t="s">
        <v>276</v>
      </c>
    </row>
    <row r="188" spans="1:12" s="84" customFormat="1" ht="12.75">
      <c r="A188" s="79" t="s">
        <v>149</v>
      </c>
      <c r="B188" s="78" t="s">
        <v>7</v>
      </c>
      <c r="C188" s="120" t="s">
        <v>74</v>
      </c>
      <c r="D188" s="124" t="s">
        <v>253</v>
      </c>
      <c r="E188" s="146" t="s">
        <v>271</v>
      </c>
      <c r="F188" s="152"/>
      <c r="G188" s="121" t="s">
        <v>150</v>
      </c>
      <c r="H188" s="80">
        <v>300</v>
      </c>
      <c r="I188" s="81">
        <v>204.72</v>
      </c>
      <c r="J188" s="82">
        <f>MAX(H188-I188,0)</f>
        <v>95.28</v>
      </c>
      <c r="K188" s="117" t="str">
        <f t="shared" si="5"/>
        <v>00005030120040510853</v>
      </c>
      <c r="L188" s="83" t="str">
        <f>C188&amp;D188&amp;E188&amp;F188&amp;G188</f>
        <v>00005030120040510853</v>
      </c>
    </row>
    <row r="189" spans="1:12" ht="33.75">
      <c r="A189" s="99" t="s">
        <v>279</v>
      </c>
      <c r="B189" s="100" t="s">
        <v>7</v>
      </c>
      <c r="C189" s="101" t="s">
        <v>74</v>
      </c>
      <c r="D189" s="123" t="s">
        <v>253</v>
      </c>
      <c r="E189" s="149" t="s">
        <v>278</v>
      </c>
      <c r="F189" s="153"/>
      <c r="G189" s="128" t="s">
        <v>74</v>
      </c>
      <c r="H189" s="96">
        <v>50000</v>
      </c>
      <c r="I189" s="102">
        <v>25000</v>
      </c>
      <c r="J189" s="103">
        <v>25000</v>
      </c>
      <c r="K189" s="117" t="str">
        <f t="shared" si="5"/>
        <v>00005030130040540000</v>
      </c>
      <c r="L189" s="106" t="s">
        <v>277</v>
      </c>
    </row>
    <row r="190" spans="1:12" ht="22.5">
      <c r="A190" s="99" t="s">
        <v>122</v>
      </c>
      <c r="B190" s="100" t="s">
        <v>7</v>
      </c>
      <c r="C190" s="101" t="s">
        <v>74</v>
      </c>
      <c r="D190" s="123" t="s">
        <v>253</v>
      </c>
      <c r="E190" s="149" t="s">
        <v>278</v>
      </c>
      <c r="F190" s="153"/>
      <c r="G190" s="128" t="s">
        <v>7</v>
      </c>
      <c r="H190" s="96">
        <v>50000</v>
      </c>
      <c r="I190" s="102">
        <v>25000</v>
      </c>
      <c r="J190" s="103">
        <v>25000</v>
      </c>
      <c r="K190" s="117" t="str">
        <f t="shared" si="5"/>
        <v>00005030130040540200</v>
      </c>
      <c r="L190" s="106" t="s">
        <v>280</v>
      </c>
    </row>
    <row r="191" spans="1:12" ht="22.5">
      <c r="A191" s="99" t="s">
        <v>124</v>
      </c>
      <c r="B191" s="100" t="s">
        <v>7</v>
      </c>
      <c r="C191" s="101" t="s">
        <v>74</v>
      </c>
      <c r="D191" s="123" t="s">
        <v>253</v>
      </c>
      <c r="E191" s="149" t="s">
        <v>278</v>
      </c>
      <c r="F191" s="153"/>
      <c r="G191" s="128" t="s">
        <v>125</v>
      </c>
      <c r="H191" s="96">
        <v>50000</v>
      </c>
      <c r="I191" s="102">
        <v>25000</v>
      </c>
      <c r="J191" s="103">
        <v>25000</v>
      </c>
      <c r="K191" s="117" t="str">
        <f t="shared" si="5"/>
        <v>00005030130040540240</v>
      </c>
      <c r="L191" s="106" t="s">
        <v>281</v>
      </c>
    </row>
    <row r="192" spans="1:12" s="84" customFormat="1" ht="22.5">
      <c r="A192" s="79" t="s">
        <v>127</v>
      </c>
      <c r="B192" s="78" t="s">
        <v>7</v>
      </c>
      <c r="C192" s="120" t="s">
        <v>74</v>
      </c>
      <c r="D192" s="124" t="s">
        <v>253</v>
      </c>
      <c r="E192" s="146" t="s">
        <v>278</v>
      </c>
      <c r="F192" s="152"/>
      <c r="G192" s="121" t="s">
        <v>128</v>
      </c>
      <c r="H192" s="80">
        <v>50000</v>
      </c>
      <c r="I192" s="81">
        <v>25000</v>
      </c>
      <c r="J192" s="82">
        <f>MAX(H192-I192,0)</f>
        <v>25000</v>
      </c>
      <c r="K192" s="117" t="str">
        <f t="shared" si="5"/>
        <v>00005030130040540244</v>
      </c>
      <c r="L192" s="83" t="str">
        <f>C192&amp;D192&amp;E192&amp;F192&amp;G192</f>
        <v>00005030130040540244</v>
      </c>
    </row>
    <row r="193" spans="1:12" ht="22.5">
      <c r="A193" s="99" t="s">
        <v>282</v>
      </c>
      <c r="B193" s="100" t="s">
        <v>7</v>
      </c>
      <c r="C193" s="101" t="s">
        <v>74</v>
      </c>
      <c r="D193" s="123" t="s">
        <v>253</v>
      </c>
      <c r="E193" s="149" t="s">
        <v>283</v>
      </c>
      <c r="F193" s="153"/>
      <c r="G193" s="128" t="s">
        <v>74</v>
      </c>
      <c r="H193" s="96">
        <v>177000</v>
      </c>
      <c r="I193" s="102">
        <v>170992</v>
      </c>
      <c r="J193" s="103">
        <v>6008</v>
      </c>
      <c r="K193" s="117" t="str">
        <f t="shared" si="5"/>
        <v>00005031200000000000</v>
      </c>
      <c r="L193" s="106" t="s">
        <v>284</v>
      </c>
    </row>
    <row r="194" spans="1:12" ht="22.5">
      <c r="A194" s="99" t="s">
        <v>285</v>
      </c>
      <c r="B194" s="100" t="s">
        <v>7</v>
      </c>
      <c r="C194" s="101" t="s">
        <v>74</v>
      </c>
      <c r="D194" s="123" t="s">
        <v>253</v>
      </c>
      <c r="E194" s="149" t="s">
        <v>286</v>
      </c>
      <c r="F194" s="153"/>
      <c r="G194" s="128" t="s">
        <v>74</v>
      </c>
      <c r="H194" s="96">
        <v>10000</v>
      </c>
      <c r="I194" s="102">
        <v>3992</v>
      </c>
      <c r="J194" s="103">
        <v>6008</v>
      </c>
      <c r="K194" s="117" t="str">
        <f t="shared" si="5"/>
        <v>000050312000L0185000</v>
      </c>
      <c r="L194" s="106" t="s">
        <v>287</v>
      </c>
    </row>
    <row r="195" spans="1:12" ht="22.5">
      <c r="A195" s="99" t="s">
        <v>122</v>
      </c>
      <c r="B195" s="100" t="s">
        <v>7</v>
      </c>
      <c r="C195" s="101" t="s">
        <v>74</v>
      </c>
      <c r="D195" s="123" t="s">
        <v>253</v>
      </c>
      <c r="E195" s="149" t="s">
        <v>286</v>
      </c>
      <c r="F195" s="153"/>
      <c r="G195" s="128" t="s">
        <v>7</v>
      </c>
      <c r="H195" s="96">
        <v>10000</v>
      </c>
      <c r="I195" s="102">
        <v>3992</v>
      </c>
      <c r="J195" s="103">
        <v>6008</v>
      </c>
      <c r="K195" s="117" t="str">
        <f t="shared" si="5"/>
        <v>000050312000L0185200</v>
      </c>
      <c r="L195" s="106" t="s">
        <v>288</v>
      </c>
    </row>
    <row r="196" spans="1:12" ht="22.5">
      <c r="A196" s="99" t="s">
        <v>124</v>
      </c>
      <c r="B196" s="100" t="s">
        <v>7</v>
      </c>
      <c r="C196" s="101" t="s">
        <v>74</v>
      </c>
      <c r="D196" s="123" t="s">
        <v>253</v>
      </c>
      <c r="E196" s="149" t="s">
        <v>286</v>
      </c>
      <c r="F196" s="153"/>
      <c r="G196" s="128" t="s">
        <v>125</v>
      </c>
      <c r="H196" s="96">
        <v>10000</v>
      </c>
      <c r="I196" s="102">
        <v>3992</v>
      </c>
      <c r="J196" s="103">
        <v>6008</v>
      </c>
      <c r="K196" s="117" t="str">
        <f t="shared" si="5"/>
        <v>000050312000L0185240</v>
      </c>
      <c r="L196" s="106" t="s">
        <v>289</v>
      </c>
    </row>
    <row r="197" spans="1:12" s="84" customFormat="1" ht="22.5">
      <c r="A197" s="79" t="s">
        <v>127</v>
      </c>
      <c r="B197" s="78" t="s">
        <v>7</v>
      </c>
      <c r="C197" s="120" t="s">
        <v>74</v>
      </c>
      <c r="D197" s="124" t="s">
        <v>253</v>
      </c>
      <c r="E197" s="146" t="s">
        <v>286</v>
      </c>
      <c r="F197" s="152"/>
      <c r="G197" s="121" t="s">
        <v>128</v>
      </c>
      <c r="H197" s="80">
        <v>10000</v>
      </c>
      <c r="I197" s="81">
        <v>3992</v>
      </c>
      <c r="J197" s="82">
        <f>MAX(H197-I197,0)</f>
        <v>6008</v>
      </c>
      <c r="K197" s="117" t="str">
        <f t="shared" si="5"/>
        <v>000050312000L0185244</v>
      </c>
      <c r="L197" s="83" t="str">
        <f>C197&amp;D197&amp;E197&amp;F197&amp;G197</f>
        <v>000050312000L0185244</v>
      </c>
    </row>
    <row r="198" spans="1:12" ht="22.5">
      <c r="A198" s="99" t="s">
        <v>290</v>
      </c>
      <c r="B198" s="100" t="s">
        <v>7</v>
      </c>
      <c r="C198" s="101" t="s">
        <v>74</v>
      </c>
      <c r="D198" s="123" t="s">
        <v>253</v>
      </c>
      <c r="E198" s="149" t="s">
        <v>291</v>
      </c>
      <c r="F198" s="153"/>
      <c r="G198" s="128" t="s">
        <v>74</v>
      </c>
      <c r="H198" s="96">
        <v>167000</v>
      </c>
      <c r="I198" s="102">
        <v>167000</v>
      </c>
      <c r="J198" s="103">
        <v>0</v>
      </c>
      <c r="K198" s="117" t="str">
        <f t="shared" si="5"/>
        <v>000050312000R0185000</v>
      </c>
      <c r="L198" s="106" t="s">
        <v>292</v>
      </c>
    </row>
    <row r="199" spans="1:12" ht="22.5">
      <c r="A199" s="99" t="s">
        <v>122</v>
      </c>
      <c r="B199" s="100" t="s">
        <v>7</v>
      </c>
      <c r="C199" s="101" t="s">
        <v>74</v>
      </c>
      <c r="D199" s="123" t="s">
        <v>253</v>
      </c>
      <c r="E199" s="149" t="s">
        <v>291</v>
      </c>
      <c r="F199" s="153"/>
      <c r="G199" s="128" t="s">
        <v>7</v>
      </c>
      <c r="H199" s="96">
        <v>167000</v>
      </c>
      <c r="I199" s="102">
        <v>167000</v>
      </c>
      <c r="J199" s="103">
        <v>0</v>
      </c>
      <c r="K199" s="117" t="str">
        <f t="shared" si="5"/>
        <v>000050312000R0185200</v>
      </c>
      <c r="L199" s="106" t="s">
        <v>293</v>
      </c>
    </row>
    <row r="200" spans="1:12" ht="22.5">
      <c r="A200" s="99" t="s">
        <v>124</v>
      </c>
      <c r="B200" s="100" t="s">
        <v>7</v>
      </c>
      <c r="C200" s="101" t="s">
        <v>74</v>
      </c>
      <c r="D200" s="123" t="s">
        <v>253</v>
      </c>
      <c r="E200" s="149" t="s">
        <v>291</v>
      </c>
      <c r="F200" s="153"/>
      <c r="G200" s="128" t="s">
        <v>125</v>
      </c>
      <c r="H200" s="96">
        <v>167000</v>
      </c>
      <c r="I200" s="102">
        <v>167000</v>
      </c>
      <c r="J200" s="103">
        <v>0</v>
      </c>
      <c r="K200" s="117" t="str">
        <f t="shared" si="5"/>
        <v>000050312000R0185240</v>
      </c>
      <c r="L200" s="106" t="s">
        <v>294</v>
      </c>
    </row>
    <row r="201" spans="1:12" s="84" customFormat="1" ht="22.5">
      <c r="A201" s="79" t="s">
        <v>127</v>
      </c>
      <c r="B201" s="78" t="s">
        <v>7</v>
      </c>
      <c r="C201" s="120" t="s">
        <v>74</v>
      </c>
      <c r="D201" s="124" t="s">
        <v>253</v>
      </c>
      <c r="E201" s="146" t="s">
        <v>291</v>
      </c>
      <c r="F201" s="152"/>
      <c r="G201" s="121" t="s">
        <v>128</v>
      </c>
      <c r="H201" s="80">
        <v>167000</v>
      </c>
      <c r="I201" s="81">
        <v>167000</v>
      </c>
      <c r="J201" s="82">
        <f>MAX(H201-I201,0)</f>
        <v>0</v>
      </c>
      <c r="K201" s="117" t="str">
        <f t="shared" si="5"/>
        <v>000050312000R0185244</v>
      </c>
      <c r="L201" s="83" t="str">
        <f>C201&amp;D201&amp;E201&amp;F201&amp;G201</f>
        <v>000050312000R0185244</v>
      </c>
    </row>
    <row r="202" spans="1:12" ht="12.75">
      <c r="A202" s="99" t="s">
        <v>295</v>
      </c>
      <c r="B202" s="100" t="s">
        <v>7</v>
      </c>
      <c r="C202" s="101" t="s">
        <v>74</v>
      </c>
      <c r="D202" s="123" t="s">
        <v>296</v>
      </c>
      <c r="E202" s="149" t="s">
        <v>96</v>
      </c>
      <c r="F202" s="153"/>
      <c r="G202" s="128" t="s">
        <v>74</v>
      </c>
      <c r="H202" s="96">
        <v>16200</v>
      </c>
      <c r="I202" s="102">
        <v>9600</v>
      </c>
      <c r="J202" s="103">
        <v>6600</v>
      </c>
      <c r="K202" s="117" t="str">
        <f t="shared" si="5"/>
        <v>00007000000000000000</v>
      </c>
      <c r="L202" s="106" t="s">
        <v>297</v>
      </c>
    </row>
    <row r="203" spans="1:12" ht="12.75">
      <c r="A203" s="99" t="s">
        <v>298</v>
      </c>
      <c r="B203" s="100" t="s">
        <v>7</v>
      </c>
      <c r="C203" s="101" t="s">
        <v>74</v>
      </c>
      <c r="D203" s="123" t="s">
        <v>299</v>
      </c>
      <c r="E203" s="149" t="s">
        <v>96</v>
      </c>
      <c r="F203" s="153"/>
      <c r="G203" s="128" t="s">
        <v>74</v>
      </c>
      <c r="H203" s="96">
        <v>1100</v>
      </c>
      <c r="I203" s="102">
        <v>1100</v>
      </c>
      <c r="J203" s="103">
        <v>0</v>
      </c>
      <c r="K203" s="117" t="str">
        <f t="shared" si="5"/>
        <v>00007070000000000000</v>
      </c>
      <c r="L203" s="106" t="s">
        <v>300</v>
      </c>
    </row>
    <row r="204" spans="1:12" ht="12.75">
      <c r="A204" s="99" t="s">
        <v>129</v>
      </c>
      <c r="B204" s="100" t="s">
        <v>7</v>
      </c>
      <c r="C204" s="101" t="s">
        <v>74</v>
      </c>
      <c r="D204" s="123" t="s">
        <v>299</v>
      </c>
      <c r="E204" s="149" t="s">
        <v>131</v>
      </c>
      <c r="F204" s="153"/>
      <c r="G204" s="128" t="s">
        <v>74</v>
      </c>
      <c r="H204" s="96">
        <v>1100</v>
      </c>
      <c r="I204" s="102">
        <v>1100</v>
      </c>
      <c r="J204" s="103">
        <v>0</v>
      </c>
      <c r="K204" s="117" t="str">
        <f aca="true" t="shared" si="6" ref="K204:K235">C204&amp;D204&amp;E204&amp;F204&amp;G204</f>
        <v>00007079000000000000</v>
      </c>
      <c r="L204" s="106" t="s">
        <v>301</v>
      </c>
    </row>
    <row r="205" spans="1:12" ht="12.75">
      <c r="A205" s="99" t="s">
        <v>302</v>
      </c>
      <c r="B205" s="100" t="s">
        <v>7</v>
      </c>
      <c r="C205" s="101" t="s">
        <v>74</v>
      </c>
      <c r="D205" s="123" t="s">
        <v>299</v>
      </c>
      <c r="E205" s="149" t="s">
        <v>303</v>
      </c>
      <c r="F205" s="153"/>
      <c r="G205" s="128" t="s">
        <v>74</v>
      </c>
      <c r="H205" s="96">
        <v>1100</v>
      </c>
      <c r="I205" s="102">
        <v>1100</v>
      </c>
      <c r="J205" s="103">
        <v>0</v>
      </c>
      <c r="K205" s="117" t="str">
        <f t="shared" si="6"/>
        <v>00007079000040070000</v>
      </c>
      <c r="L205" s="106" t="s">
        <v>304</v>
      </c>
    </row>
    <row r="206" spans="1:12" ht="22.5">
      <c r="A206" s="99" t="s">
        <v>122</v>
      </c>
      <c r="B206" s="100" t="s">
        <v>7</v>
      </c>
      <c r="C206" s="101" t="s">
        <v>74</v>
      </c>
      <c r="D206" s="123" t="s">
        <v>299</v>
      </c>
      <c r="E206" s="149" t="s">
        <v>303</v>
      </c>
      <c r="F206" s="153"/>
      <c r="G206" s="128" t="s">
        <v>7</v>
      </c>
      <c r="H206" s="96">
        <v>1100</v>
      </c>
      <c r="I206" s="102">
        <v>1100</v>
      </c>
      <c r="J206" s="103">
        <v>0</v>
      </c>
      <c r="K206" s="117" t="str">
        <f t="shared" si="6"/>
        <v>00007079000040070200</v>
      </c>
      <c r="L206" s="106" t="s">
        <v>305</v>
      </c>
    </row>
    <row r="207" spans="1:12" ht="22.5">
      <c r="A207" s="99" t="s">
        <v>124</v>
      </c>
      <c r="B207" s="100" t="s">
        <v>7</v>
      </c>
      <c r="C207" s="101" t="s">
        <v>74</v>
      </c>
      <c r="D207" s="123" t="s">
        <v>299</v>
      </c>
      <c r="E207" s="149" t="s">
        <v>303</v>
      </c>
      <c r="F207" s="153"/>
      <c r="G207" s="128" t="s">
        <v>125</v>
      </c>
      <c r="H207" s="96">
        <v>1100</v>
      </c>
      <c r="I207" s="102">
        <v>1100</v>
      </c>
      <c r="J207" s="103">
        <v>0</v>
      </c>
      <c r="K207" s="117" t="str">
        <f t="shared" si="6"/>
        <v>00007079000040070240</v>
      </c>
      <c r="L207" s="106" t="s">
        <v>306</v>
      </c>
    </row>
    <row r="208" spans="1:12" s="84" customFormat="1" ht="22.5">
      <c r="A208" s="79" t="s">
        <v>127</v>
      </c>
      <c r="B208" s="78" t="s">
        <v>7</v>
      </c>
      <c r="C208" s="120" t="s">
        <v>74</v>
      </c>
      <c r="D208" s="124" t="s">
        <v>299</v>
      </c>
      <c r="E208" s="146" t="s">
        <v>303</v>
      </c>
      <c r="F208" s="152"/>
      <c r="G208" s="121" t="s">
        <v>128</v>
      </c>
      <c r="H208" s="80">
        <v>1100</v>
      </c>
      <c r="I208" s="81">
        <v>1100</v>
      </c>
      <c r="J208" s="82">
        <f>MAX(H208-I208,0)</f>
        <v>0</v>
      </c>
      <c r="K208" s="117" t="str">
        <f t="shared" si="6"/>
        <v>00007079000040070244</v>
      </c>
      <c r="L208" s="83" t="str">
        <f>C208&amp;D208&amp;E208&amp;F208&amp;G208</f>
        <v>00007079000040070244</v>
      </c>
    </row>
    <row r="209" spans="1:12" ht="12.75">
      <c r="A209" s="99" t="s">
        <v>307</v>
      </c>
      <c r="B209" s="100" t="s">
        <v>7</v>
      </c>
      <c r="C209" s="101" t="s">
        <v>74</v>
      </c>
      <c r="D209" s="123" t="s">
        <v>308</v>
      </c>
      <c r="E209" s="149" t="s">
        <v>96</v>
      </c>
      <c r="F209" s="153"/>
      <c r="G209" s="128" t="s">
        <v>74</v>
      </c>
      <c r="H209" s="96">
        <v>15100</v>
      </c>
      <c r="I209" s="102">
        <v>8500</v>
      </c>
      <c r="J209" s="103">
        <v>6600</v>
      </c>
      <c r="K209" s="117" t="str">
        <f t="shared" si="6"/>
        <v>00007090000000000000</v>
      </c>
      <c r="L209" s="106" t="s">
        <v>309</v>
      </c>
    </row>
    <row r="210" spans="1:12" ht="12.75">
      <c r="A210" s="99" t="s">
        <v>129</v>
      </c>
      <c r="B210" s="100" t="s">
        <v>7</v>
      </c>
      <c r="C210" s="101" t="s">
        <v>74</v>
      </c>
      <c r="D210" s="123" t="s">
        <v>308</v>
      </c>
      <c r="E210" s="149" t="s">
        <v>131</v>
      </c>
      <c r="F210" s="153"/>
      <c r="G210" s="128" t="s">
        <v>74</v>
      </c>
      <c r="H210" s="96">
        <v>6600</v>
      </c>
      <c r="I210" s="102"/>
      <c r="J210" s="103">
        <v>6600</v>
      </c>
      <c r="K210" s="117" t="str">
        <f t="shared" si="6"/>
        <v>00007099000000000000</v>
      </c>
      <c r="L210" s="106" t="s">
        <v>310</v>
      </c>
    </row>
    <row r="211" spans="1:12" ht="12.75">
      <c r="A211" s="99"/>
      <c r="B211" s="100" t="s">
        <v>7</v>
      </c>
      <c r="C211" s="101" t="s">
        <v>74</v>
      </c>
      <c r="D211" s="123" t="s">
        <v>308</v>
      </c>
      <c r="E211" s="149" t="s">
        <v>311</v>
      </c>
      <c r="F211" s="153"/>
      <c r="G211" s="128" t="s">
        <v>74</v>
      </c>
      <c r="H211" s="96">
        <v>8500</v>
      </c>
      <c r="I211" s="102">
        <v>8500</v>
      </c>
      <c r="J211" s="103">
        <v>0</v>
      </c>
      <c r="K211" s="117" t="str">
        <f t="shared" si="6"/>
        <v>00007099000071360000</v>
      </c>
      <c r="L211" s="106" t="s">
        <v>312</v>
      </c>
    </row>
    <row r="212" spans="1:12" ht="22.5">
      <c r="A212" s="99" t="s">
        <v>122</v>
      </c>
      <c r="B212" s="100" t="s">
        <v>7</v>
      </c>
      <c r="C212" s="101" t="s">
        <v>74</v>
      </c>
      <c r="D212" s="123" t="s">
        <v>308</v>
      </c>
      <c r="E212" s="149" t="s">
        <v>311</v>
      </c>
      <c r="F212" s="153"/>
      <c r="G212" s="128" t="s">
        <v>7</v>
      </c>
      <c r="H212" s="96">
        <v>8500</v>
      </c>
      <c r="I212" s="102">
        <v>8500</v>
      </c>
      <c r="J212" s="103">
        <v>0</v>
      </c>
      <c r="K212" s="117" t="str">
        <f t="shared" si="6"/>
        <v>00007099000071360200</v>
      </c>
      <c r="L212" s="106" t="s">
        <v>313</v>
      </c>
    </row>
    <row r="213" spans="1:12" ht="22.5">
      <c r="A213" s="99" t="s">
        <v>124</v>
      </c>
      <c r="B213" s="100" t="s">
        <v>7</v>
      </c>
      <c r="C213" s="101" t="s">
        <v>74</v>
      </c>
      <c r="D213" s="123" t="s">
        <v>308</v>
      </c>
      <c r="E213" s="149" t="s">
        <v>311</v>
      </c>
      <c r="F213" s="153"/>
      <c r="G213" s="128" t="s">
        <v>125</v>
      </c>
      <c r="H213" s="96">
        <v>8500</v>
      </c>
      <c r="I213" s="102">
        <v>8500</v>
      </c>
      <c r="J213" s="103">
        <v>0</v>
      </c>
      <c r="K213" s="117" t="str">
        <f t="shared" si="6"/>
        <v>00007099000071360240</v>
      </c>
      <c r="L213" s="106" t="s">
        <v>314</v>
      </c>
    </row>
    <row r="214" spans="1:12" s="84" customFormat="1" ht="22.5">
      <c r="A214" s="79" t="s">
        <v>127</v>
      </c>
      <c r="B214" s="78" t="s">
        <v>7</v>
      </c>
      <c r="C214" s="120" t="s">
        <v>74</v>
      </c>
      <c r="D214" s="124" t="s">
        <v>308</v>
      </c>
      <c r="E214" s="146" t="s">
        <v>311</v>
      </c>
      <c r="F214" s="152"/>
      <c r="G214" s="121" t="s">
        <v>128</v>
      </c>
      <c r="H214" s="80">
        <v>8500</v>
      </c>
      <c r="I214" s="81">
        <v>8500</v>
      </c>
      <c r="J214" s="82">
        <f>MAX(H214-I214,0)</f>
        <v>0</v>
      </c>
      <c r="K214" s="117" t="str">
        <f t="shared" si="6"/>
        <v>00007099000071360244</v>
      </c>
      <c r="L214" s="83" t="str">
        <f>C214&amp;D214&amp;E214&amp;F214&amp;G214</f>
        <v>00007099000071360244</v>
      </c>
    </row>
    <row r="215" spans="1:12" ht="45">
      <c r="A215" s="99" t="s">
        <v>315</v>
      </c>
      <c r="B215" s="100" t="s">
        <v>7</v>
      </c>
      <c r="C215" s="101" t="s">
        <v>74</v>
      </c>
      <c r="D215" s="123" t="s">
        <v>308</v>
      </c>
      <c r="E215" s="149" t="s">
        <v>316</v>
      </c>
      <c r="F215" s="153"/>
      <c r="G215" s="128" t="s">
        <v>74</v>
      </c>
      <c r="H215" s="96">
        <v>5900</v>
      </c>
      <c r="I215" s="102"/>
      <c r="J215" s="103">
        <v>5900</v>
      </c>
      <c r="K215" s="117" t="str">
        <f t="shared" si="6"/>
        <v>00007099000072280000</v>
      </c>
      <c r="L215" s="106" t="s">
        <v>317</v>
      </c>
    </row>
    <row r="216" spans="1:12" ht="22.5">
      <c r="A216" s="99" t="s">
        <v>122</v>
      </c>
      <c r="B216" s="100" t="s">
        <v>7</v>
      </c>
      <c r="C216" s="101" t="s">
        <v>74</v>
      </c>
      <c r="D216" s="123" t="s">
        <v>308</v>
      </c>
      <c r="E216" s="149" t="s">
        <v>316</v>
      </c>
      <c r="F216" s="153"/>
      <c r="G216" s="128" t="s">
        <v>7</v>
      </c>
      <c r="H216" s="96">
        <v>5900</v>
      </c>
      <c r="I216" s="102"/>
      <c r="J216" s="103">
        <v>5900</v>
      </c>
      <c r="K216" s="117" t="str">
        <f t="shared" si="6"/>
        <v>00007099000072280200</v>
      </c>
      <c r="L216" s="106" t="s">
        <v>318</v>
      </c>
    </row>
    <row r="217" spans="1:12" ht="22.5">
      <c r="A217" s="99" t="s">
        <v>124</v>
      </c>
      <c r="B217" s="100" t="s">
        <v>7</v>
      </c>
      <c r="C217" s="101" t="s">
        <v>74</v>
      </c>
      <c r="D217" s="123" t="s">
        <v>308</v>
      </c>
      <c r="E217" s="149" t="s">
        <v>316</v>
      </c>
      <c r="F217" s="153"/>
      <c r="G217" s="128" t="s">
        <v>125</v>
      </c>
      <c r="H217" s="96">
        <v>5900</v>
      </c>
      <c r="I217" s="102"/>
      <c r="J217" s="103">
        <v>5900</v>
      </c>
      <c r="K217" s="117" t="str">
        <f t="shared" si="6"/>
        <v>00007099000072280240</v>
      </c>
      <c r="L217" s="106" t="s">
        <v>319</v>
      </c>
    </row>
    <row r="218" spans="1:12" s="84" customFormat="1" ht="22.5">
      <c r="A218" s="79" t="s">
        <v>127</v>
      </c>
      <c r="B218" s="78" t="s">
        <v>7</v>
      </c>
      <c r="C218" s="120" t="s">
        <v>74</v>
      </c>
      <c r="D218" s="124" t="s">
        <v>308</v>
      </c>
      <c r="E218" s="146" t="s">
        <v>316</v>
      </c>
      <c r="F218" s="152"/>
      <c r="G218" s="121" t="s">
        <v>128</v>
      </c>
      <c r="H218" s="80">
        <v>5900</v>
      </c>
      <c r="I218" s="81"/>
      <c r="J218" s="82">
        <f>MAX(H218-I218,0)</f>
        <v>5900</v>
      </c>
      <c r="K218" s="117" t="str">
        <f t="shared" si="6"/>
        <v>00007099000072280244</v>
      </c>
      <c r="L218" s="83" t="str">
        <f>C218&amp;D218&amp;E218&amp;F218&amp;G218</f>
        <v>00007099000072280244</v>
      </c>
    </row>
    <row r="219" spans="1:12" ht="45">
      <c r="A219" s="99" t="s">
        <v>322</v>
      </c>
      <c r="B219" s="100" t="s">
        <v>7</v>
      </c>
      <c r="C219" s="101" t="s">
        <v>74</v>
      </c>
      <c r="D219" s="123" t="s">
        <v>308</v>
      </c>
      <c r="E219" s="149" t="s">
        <v>321</v>
      </c>
      <c r="F219" s="153"/>
      <c r="G219" s="128" t="s">
        <v>74</v>
      </c>
      <c r="H219" s="96">
        <v>700</v>
      </c>
      <c r="I219" s="102"/>
      <c r="J219" s="103">
        <v>700</v>
      </c>
      <c r="K219" s="117" t="str">
        <f t="shared" si="6"/>
        <v>000070990000S2280000</v>
      </c>
      <c r="L219" s="106" t="s">
        <v>320</v>
      </c>
    </row>
    <row r="220" spans="1:12" ht="22.5">
      <c r="A220" s="99" t="s">
        <v>122</v>
      </c>
      <c r="B220" s="100" t="s">
        <v>7</v>
      </c>
      <c r="C220" s="101" t="s">
        <v>74</v>
      </c>
      <c r="D220" s="123" t="s">
        <v>308</v>
      </c>
      <c r="E220" s="149" t="s">
        <v>321</v>
      </c>
      <c r="F220" s="153"/>
      <c r="G220" s="128" t="s">
        <v>7</v>
      </c>
      <c r="H220" s="96">
        <v>700</v>
      </c>
      <c r="I220" s="102"/>
      <c r="J220" s="103">
        <v>700</v>
      </c>
      <c r="K220" s="117" t="str">
        <f t="shared" si="6"/>
        <v>000070990000S2280200</v>
      </c>
      <c r="L220" s="106" t="s">
        <v>323</v>
      </c>
    </row>
    <row r="221" spans="1:12" ht="22.5">
      <c r="A221" s="99" t="s">
        <v>124</v>
      </c>
      <c r="B221" s="100" t="s">
        <v>7</v>
      </c>
      <c r="C221" s="101" t="s">
        <v>74</v>
      </c>
      <c r="D221" s="123" t="s">
        <v>308</v>
      </c>
      <c r="E221" s="149" t="s">
        <v>321</v>
      </c>
      <c r="F221" s="153"/>
      <c r="G221" s="128" t="s">
        <v>125</v>
      </c>
      <c r="H221" s="96">
        <v>700</v>
      </c>
      <c r="I221" s="102"/>
      <c r="J221" s="103">
        <v>700</v>
      </c>
      <c r="K221" s="117" t="str">
        <f t="shared" si="6"/>
        <v>000070990000S2280240</v>
      </c>
      <c r="L221" s="106" t="s">
        <v>324</v>
      </c>
    </row>
    <row r="222" spans="1:12" s="84" customFormat="1" ht="22.5">
      <c r="A222" s="79" t="s">
        <v>127</v>
      </c>
      <c r="B222" s="78" t="s">
        <v>7</v>
      </c>
      <c r="C222" s="120" t="s">
        <v>74</v>
      </c>
      <c r="D222" s="124" t="s">
        <v>308</v>
      </c>
      <c r="E222" s="146" t="s">
        <v>321</v>
      </c>
      <c r="F222" s="152"/>
      <c r="G222" s="121" t="s">
        <v>128</v>
      </c>
      <c r="H222" s="80">
        <v>700</v>
      </c>
      <c r="I222" s="81"/>
      <c r="J222" s="82">
        <f>MAX(H222-I222,0)</f>
        <v>700</v>
      </c>
      <c r="K222" s="117" t="str">
        <f t="shared" si="6"/>
        <v>000070990000S2280244</v>
      </c>
      <c r="L222" s="83" t="str">
        <f>C222&amp;D222&amp;E222&amp;F222&amp;G222</f>
        <v>000070990000S2280244</v>
      </c>
    </row>
    <row r="223" spans="1:12" ht="12.75">
      <c r="A223" s="99" t="s">
        <v>327</v>
      </c>
      <c r="B223" s="100" t="s">
        <v>7</v>
      </c>
      <c r="C223" s="101" t="s">
        <v>74</v>
      </c>
      <c r="D223" s="123" t="s">
        <v>325</v>
      </c>
      <c r="E223" s="149" t="s">
        <v>96</v>
      </c>
      <c r="F223" s="153"/>
      <c r="G223" s="128" t="s">
        <v>74</v>
      </c>
      <c r="H223" s="96">
        <v>1646600</v>
      </c>
      <c r="I223" s="102">
        <v>954936</v>
      </c>
      <c r="J223" s="103">
        <v>691664</v>
      </c>
      <c r="K223" s="117" t="str">
        <f t="shared" si="6"/>
        <v>00008000000000000000</v>
      </c>
      <c r="L223" s="106" t="s">
        <v>326</v>
      </c>
    </row>
    <row r="224" spans="1:12" ht="12.75">
      <c r="A224" s="99" t="s">
        <v>330</v>
      </c>
      <c r="B224" s="100" t="s">
        <v>7</v>
      </c>
      <c r="C224" s="101" t="s">
        <v>74</v>
      </c>
      <c r="D224" s="123" t="s">
        <v>328</v>
      </c>
      <c r="E224" s="149" t="s">
        <v>96</v>
      </c>
      <c r="F224" s="153"/>
      <c r="G224" s="128" t="s">
        <v>74</v>
      </c>
      <c r="H224" s="96">
        <v>1646600</v>
      </c>
      <c r="I224" s="102">
        <v>954936</v>
      </c>
      <c r="J224" s="103">
        <v>691664</v>
      </c>
      <c r="K224" s="117" t="str">
        <f t="shared" si="6"/>
        <v>00008010000000000000</v>
      </c>
      <c r="L224" s="106" t="s">
        <v>329</v>
      </c>
    </row>
    <row r="225" spans="1:12" ht="22.5">
      <c r="A225" s="99" t="s">
        <v>333</v>
      </c>
      <c r="B225" s="100" t="s">
        <v>7</v>
      </c>
      <c r="C225" s="101" t="s">
        <v>74</v>
      </c>
      <c r="D225" s="123" t="s">
        <v>328</v>
      </c>
      <c r="E225" s="149" t="s">
        <v>331</v>
      </c>
      <c r="F225" s="153"/>
      <c r="G225" s="128" t="s">
        <v>74</v>
      </c>
      <c r="H225" s="96">
        <v>1646600</v>
      </c>
      <c r="I225" s="102">
        <v>954936</v>
      </c>
      <c r="J225" s="103">
        <v>691664</v>
      </c>
      <c r="K225" s="117" t="str">
        <f t="shared" si="6"/>
        <v>00008010700000000000</v>
      </c>
      <c r="L225" s="106" t="s">
        <v>332</v>
      </c>
    </row>
    <row r="226" spans="1:12" ht="33.75">
      <c r="A226" s="99" t="s">
        <v>336</v>
      </c>
      <c r="B226" s="100" t="s">
        <v>7</v>
      </c>
      <c r="C226" s="101" t="s">
        <v>74</v>
      </c>
      <c r="D226" s="123" t="s">
        <v>328</v>
      </c>
      <c r="E226" s="149" t="s">
        <v>334</v>
      </c>
      <c r="F226" s="153"/>
      <c r="G226" s="128" t="s">
        <v>74</v>
      </c>
      <c r="H226" s="96">
        <v>175100</v>
      </c>
      <c r="I226" s="102">
        <v>131345</v>
      </c>
      <c r="J226" s="103">
        <v>43755</v>
      </c>
      <c r="K226" s="117" t="str">
        <f t="shared" si="6"/>
        <v>00008010700007142000</v>
      </c>
      <c r="L226" s="106" t="s">
        <v>335</v>
      </c>
    </row>
    <row r="227" spans="1:12" ht="22.5">
      <c r="A227" s="99" t="s">
        <v>339</v>
      </c>
      <c r="B227" s="100" t="s">
        <v>7</v>
      </c>
      <c r="C227" s="101" t="s">
        <v>74</v>
      </c>
      <c r="D227" s="123" t="s">
        <v>328</v>
      </c>
      <c r="E227" s="149" t="s">
        <v>334</v>
      </c>
      <c r="F227" s="153"/>
      <c r="G227" s="128" t="s">
        <v>337</v>
      </c>
      <c r="H227" s="96">
        <v>175100</v>
      </c>
      <c r="I227" s="102">
        <v>131345</v>
      </c>
      <c r="J227" s="103">
        <v>43755</v>
      </c>
      <c r="K227" s="117" t="str">
        <f t="shared" si="6"/>
        <v>00008010700007142600</v>
      </c>
      <c r="L227" s="106" t="s">
        <v>338</v>
      </c>
    </row>
    <row r="228" spans="1:12" ht="12.75">
      <c r="A228" s="99" t="s">
        <v>341</v>
      </c>
      <c r="B228" s="100" t="s">
        <v>7</v>
      </c>
      <c r="C228" s="101" t="s">
        <v>74</v>
      </c>
      <c r="D228" s="123" t="s">
        <v>328</v>
      </c>
      <c r="E228" s="149" t="s">
        <v>334</v>
      </c>
      <c r="F228" s="153"/>
      <c r="G228" s="128" t="s">
        <v>13</v>
      </c>
      <c r="H228" s="96">
        <v>175100</v>
      </c>
      <c r="I228" s="102">
        <v>131345</v>
      </c>
      <c r="J228" s="103">
        <v>43755</v>
      </c>
      <c r="K228" s="117" t="str">
        <f t="shared" si="6"/>
        <v>00008010700007142620</v>
      </c>
      <c r="L228" s="106" t="s">
        <v>340</v>
      </c>
    </row>
    <row r="229" spans="1:12" s="84" customFormat="1" ht="45">
      <c r="A229" s="79" t="s">
        <v>343</v>
      </c>
      <c r="B229" s="78" t="s">
        <v>7</v>
      </c>
      <c r="C229" s="120" t="s">
        <v>74</v>
      </c>
      <c r="D229" s="124" t="s">
        <v>328</v>
      </c>
      <c r="E229" s="146" t="s">
        <v>334</v>
      </c>
      <c r="F229" s="152"/>
      <c r="G229" s="121" t="s">
        <v>342</v>
      </c>
      <c r="H229" s="80">
        <v>175100</v>
      </c>
      <c r="I229" s="81">
        <v>131345</v>
      </c>
      <c r="J229" s="82">
        <f>MAX(H229-I229,0)</f>
        <v>43755</v>
      </c>
      <c r="K229" s="117" t="str">
        <f t="shared" si="6"/>
        <v>00008010700007142621</v>
      </c>
      <c r="L229" s="83" t="str">
        <f>C229&amp;D229&amp;E229&amp;F229&amp;G229</f>
        <v>00008010700007142621</v>
      </c>
    </row>
    <row r="230" spans="1:12" ht="12.75">
      <c r="A230" s="99" t="s">
        <v>346</v>
      </c>
      <c r="B230" s="100" t="s">
        <v>7</v>
      </c>
      <c r="C230" s="101" t="s">
        <v>74</v>
      </c>
      <c r="D230" s="123" t="s">
        <v>328</v>
      </c>
      <c r="E230" s="149" t="s">
        <v>344</v>
      </c>
      <c r="F230" s="153"/>
      <c r="G230" s="128" t="s">
        <v>74</v>
      </c>
      <c r="H230" s="96">
        <v>1470400</v>
      </c>
      <c r="I230" s="102">
        <v>822491</v>
      </c>
      <c r="J230" s="103">
        <v>647909</v>
      </c>
      <c r="K230" s="117" t="str">
        <f t="shared" si="6"/>
        <v>00008010700020060000</v>
      </c>
      <c r="L230" s="106" t="s">
        <v>345</v>
      </c>
    </row>
    <row r="231" spans="1:12" ht="22.5">
      <c r="A231" s="99" t="s">
        <v>339</v>
      </c>
      <c r="B231" s="100" t="s">
        <v>7</v>
      </c>
      <c r="C231" s="101" t="s">
        <v>74</v>
      </c>
      <c r="D231" s="123" t="s">
        <v>328</v>
      </c>
      <c r="E231" s="149" t="s">
        <v>344</v>
      </c>
      <c r="F231" s="153"/>
      <c r="G231" s="128" t="s">
        <v>337</v>
      </c>
      <c r="H231" s="96">
        <v>1470400</v>
      </c>
      <c r="I231" s="102">
        <v>822491</v>
      </c>
      <c r="J231" s="103">
        <v>647909</v>
      </c>
      <c r="K231" s="117" t="str">
        <f t="shared" si="6"/>
        <v>00008010700020060600</v>
      </c>
      <c r="L231" s="106" t="s">
        <v>347</v>
      </c>
    </row>
    <row r="232" spans="1:12" ht="12.75">
      <c r="A232" s="99" t="s">
        <v>341</v>
      </c>
      <c r="B232" s="100" t="s">
        <v>7</v>
      </c>
      <c r="C232" s="101" t="s">
        <v>74</v>
      </c>
      <c r="D232" s="123" t="s">
        <v>328</v>
      </c>
      <c r="E232" s="149" t="s">
        <v>344</v>
      </c>
      <c r="F232" s="153"/>
      <c r="G232" s="128" t="s">
        <v>13</v>
      </c>
      <c r="H232" s="96">
        <v>1470400</v>
      </c>
      <c r="I232" s="102">
        <v>822491</v>
      </c>
      <c r="J232" s="103">
        <v>647909</v>
      </c>
      <c r="K232" s="117" t="str">
        <f t="shared" si="6"/>
        <v>00008010700020060620</v>
      </c>
      <c r="L232" s="106" t="s">
        <v>348</v>
      </c>
    </row>
    <row r="233" spans="1:12" s="84" customFormat="1" ht="45">
      <c r="A233" s="79" t="s">
        <v>343</v>
      </c>
      <c r="B233" s="78" t="s">
        <v>7</v>
      </c>
      <c r="C233" s="120" t="s">
        <v>74</v>
      </c>
      <c r="D233" s="124" t="s">
        <v>328</v>
      </c>
      <c r="E233" s="146" t="s">
        <v>344</v>
      </c>
      <c r="F233" s="152"/>
      <c r="G233" s="121" t="s">
        <v>342</v>
      </c>
      <c r="H233" s="80">
        <v>1470400</v>
      </c>
      <c r="I233" s="81">
        <v>822491</v>
      </c>
      <c r="J233" s="82">
        <f>MAX(H233-I233,0)</f>
        <v>647909</v>
      </c>
      <c r="K233" s="117" t="str">
        <f t="shared" si="6"/>
        <v>00008010700020060621</v>
      </c>
      <c r="L233" s="83" t="str">
        <f>C233&amp;D233&amp;E233&amp;F233&amp;G233</f>
        <v>00008010700020060621</v>
      </c>
    </row>
    <row r="234" spans="1:12" ht="12.75">
      <c r="A234" s="99" t="s">
        <v>351</v>
      </c>
      <c r="B234" s="100" t="s">
        <v>7</v>
      </c>
      <c r="C234" s="101" t="s">
        <v>74</v>
      </c>
      <c r="D234" s="123" t="s">
        <v>328</v>
      </c>
      <c r="E234" s="149" t="s">
        <v>349</v>
      </c>
      <c r="F234" s="153"/>
      <c r="G234" s="128" t="s">
        <v>74</v>
      </c>
      <c r="H234" s="96">
        <v>1100</v>
      </c>
      <c r="I234" s="102">
        <v>1100</v>
      </c>
      <c r="J234" s="103">
        <v>0</v>
      </c>
      <c r="K234" s="117" t="str">
        <f t="shared" si="6"/>
        <v>00008010700040060000</v>
      </c>
      <c r="L234" s="106" t="s">
        <v>350</v>
      </c>
    </row>
    <row r="235" spans="1:12" ht="22.5">
      <c r="A235" s="99" t="s">
        <v>122</v>
      </c>
      <c r="B235" s="100" t="s">
        <v>7</v>
      </c>
      <c r="C235" s="101" t="s">
        <v>74</v>
      </c>
      <c r="D235" s="123" t="s">
        <v>328</v>
      </c>
      <c r="E235" s="149" t="s">
        <v>349</v>
      </c>
      <c r="F235" s="153"/>
      <c r="G235" s="128" t="s">
        <v>7</v>
      </c>
      <c r="H235" s="96">
        <v>1100</v>
      </c>
      <c r="I235" s="102">
        <v>1100</v>
      </c>
      <c r="J235" s="103">
        <v>0</v>
      </c>
      <c r="K235" s="117" t="str">
        <f t="shared" si="6"/>
        <v>00008010700040060200</v>
      </c>
      <c r="L235" s="106" t="s">
        <v>352</v>
      </c>
    </row>
    <row r="236" spans="1:12" ht="22.5">
      <c r="A236" s="99" t="s">
        <v>124</v>
      </c>
      <c r="B236" s="100" t="s">
        <v>7</v>
      </c>
      <c r="C236" s="101" t="s">
        <v>74</v>
      </c>
      <c r="D236" s="123" t="s">
        <v>328</v>
      </c>
      <c r="E236" s="149" t="s">
        <v>349</v>
      </c>
      <c r="F236" s="153"/>
      <c r="G236" s="128" t="s">
        <v>125</v>
      </c>
      <c r="H236" s="96">
        <v>1100</v>
      </c>
      <c r="I236" s="102">
        <v>1100</v>
      </c>
      <c r="J236" s="103">
        <v>0</v>
      </c>
      <c r="K236" s="117" t="str">
        <f aca="true" t="shared" si="7" ref="K236:K251">C236&amp;D236&amp;E236&amp;F236&amp;G236</f>
        <v>00008010700040060240</v>
      </c>
      <c r="L236" s="106" t="s">
        <v>353</v>
      </c>
    </row>
    <row r="237" spans="1:12" s="84" customFormat="1" ht="22.5">
      <c r="A237" s="79" t="s">
        <v>127</v>
      </c>
      <c r="B237" s="78" t="s">
        <v>7</v>
      </c>
      <c r="C237" s="120" t="s">
        <v>74</v>
      </c>
      <c r="D237" s="124" t="s">
        <v>328</v>
      </c>
      <c r="E237" s="146" t="s">
        <v>349</v>
      </c>
      <c r="F237" s="152"/>
      <c r="G237" s="121" t="s">
        <v>128</v>
      </c>
      <c r="H237" s="80">
        <v>1100</v>
      </c>
      <c r="I237" s="81">
        <v>1100</v>
      </c>
      <c r="J237" s="82">
        <f>MAX(H237-I237,0)</f>
        <v>0</v>
      </c>
      <c r="K237" s="117" t="str">
        <f t="shared" si="7"/>
        <v>00008010700040060244</v>
      </c>
      <c r="L237" s="83" t="str">
        <f>C237&amp;D237&amp;E237&amp;F237&amp;G237</f>
        <v>00008010700040060244</v>
      </c>
    </row>
    <row r="238" spans="1:12" ht="12.75">
      <c r="A238" s="99" t="s">
        <v>356</v>
      </c>
      <c r="B238" s="100" t="s">
        <v>7</v>
      </c>
      <c r="C238" s="101" t="s">
        <v>74</v>
      </c>
      <c r="D238" s="123" t="s">
        <v>354</v>
      </c>
      <c r="E238" s="149" t="s">
        <v>96</v>
      </c>
      <c r="F238" s="153"/>
      <c r="G238" s="128" t="s">
        <v>74</v>
      </c>
      <c r="H238" s="96">
        <v>130900</v>
      </c>
      <c r="I238" s="102">
        <v>95702.81</v>
      </c>
      <c r="J238" s="103">
        <v>35197.19</v>
      </c>
      <c r="K238" s="117" t="str">
        <f t="shared" si="7"/>
        <v>00010000000000000000</v>
      </c>
      <c r="L238" s="106" t="s">
        <v>355</v>
      </c>
    </row>
    <row r="239" spans="1:12" ht="12.75">
      <c r="A239" s="99" t="s">
        <v>359</v>
      </c>
      <c r="B239" s="100" t="s">
        <v>7</v>
      </c>
      <c r="C239" s="101" t="s">
        <v>74</v>
      </c>
      <c r="D239" s="123" t="s">
        <v>357</v>
      </c>
      <c r="E239" s="149" t="s">
        <v>96</v>
      </c>
      <c r="F239" s="153"/>
      <c r="G239" s="128" t="s">
        <v>74</v>
      </c>
      <c r="H239" s="96">
        <v>130900</v>
      </c>
      <c r="I239" s="102">
        <v>95702.81</v>
      </c>
      <c r="J239" s="103">
        <v>35197.19</v>
      </c>
      <c r="K239" s="117" t="str">
        <f t="shared" si="7"/>
        <v>00010010000000000000</v>
      </c>
      <c r="L239" s="106" t="s">
        <v>358</v>
      </c>
    </row>
    <row r="240" spans="1:12" ht="12.75">
      <c r="A240" s="99" t="s">
        <v>129</v>
      </c>
      <c r="B240" s="100" t="s">
        <v>7</v>
      </c>
      <c r="C240" s="101" t="s">
        <v>74</v>
      </c>
      <c r="D240" s="123" t="s">
        <v>357</v>
      </c>
      <c r="E240" s="149" t="s">
        <v>131</v>
      </c>
      <c r="F240" s="153"/>
      <c r="G240" s="128" t="s">
        <v>74</v>
      </c>
      <c r="H240" s="96">
        <v>130900</v>
      </c>
      <c r="I240" s="102">
        <v>95702.81</v>
      </c>
      <c r="J240" s="103">
        <v>35197.19</v>
      </c>
      <c r="K240" s="117" t="str">
        <f t="shared" si="7"/>
        <v>00010019000000000000</v>
      </c>
      <c r="L240" s="106" t="s">
        <v>360</v>
      </c>
    </row>
    <row r="241" spans="1:12" ht="12.75">
      <c r="A241" s="99" t="s">
        <v>363</v>
      </c>
      <c r="B241" s="100" t="s">
        <v>7</v>
      </c>
      <c r="C241" s="101" t="s">
        <v>74</v>
      </c>
      <c r="D241" s="123" t="s">
        <v>357</v>
      </c>
      <c r="E241" s="149" t="s">
        <v>361</v>
      </c>
      <c r="F241" s="153"/>
      <c r="G241" s="128" t="s">
        <v>74</v>
      </c>
      <c r="H241" s="96">
        <v>130900</v>
      </c>
      <c r="I241" s="102">
        <v>95702.81</v>
      </c>
      <c r="J241" s="103">
        <v>35197.19</v>
      </c>
      <c r="K241" s="117" t="str">
        <f t="shared" si="7"/>
        <v>00010019000080000000</v>
      </c>
      <c r="L241" s="106" t="s">
        <v>362</v>
      </c>
    </row>
    <row r="242" spans="1:12" ht="12.75">
      <c r="A242" s="99" t="s">
        <v>366</v>
      </c>
      <c r="B242" s="100" t="s">
        <v>7</v>
      </c>
      <c r="C242" s="101" t="s">
        <v>74</v>
      </c>
      <c r="D242" s="123" t="s">
        <v>357</v>
      </c>
      <c r="E242" s="149" t="s">
        <v>361</v>
      </c>
      <c r="F242" s="153"/>
      <c r="G242" s="128" t="s">
        <v>364</v>
      </c>
      <c r="H242" s="96">
        <v>130900</v>
      </c>
      <c r="I242" s="102">
        <v>95702.81</v>
      </c>
      <c r="J242" s="103">
        <v>35197.19</v>
      </c>
      <c r="K242" s="117" t="str">
        <f t="shared" si="7"/>
        <v>00010019000080000300</v>
      </c>
      <c r="L242" s="106" t="s">
        <v>365</v>
      </c>
    </row>
    <row r="243" spans="1:12" ht="12.75">
      <c r="A243" s="99" t="s">
        <v>369</v>
      </c>
      <c r="B243" s="100" t="s">
        <v>7</v>
      </c>
      <c r="C243" s="101" t="s">
        <v>74</v>
      </c>
      <c r="D243" s="123" t="s">
        <v>357</v>
      </c>
      <c r="E243" s="149" t="s">
        <v>361</v>
      </c>
      <c r="F243" s="153"/>
      <c r="G243" s="128" t="s">
        <v>367</v>
      </c>
      <c r="H243" s="96">
        <v>130900</v>
      </c>
      <c r="I243" s="102">
        <v>95702.81</v>
      </c>
      <c r="J243" s="103">
        <v>35197.19</v>
      </c>
      <c r="K243" s="117" t="str">
        <f t="shared" si="7"/>
        <v>00010019000080000310</v>
      </c>
      <c r="L243" s="106" t="s">
        <v>368</v>
      </c>
    </row>
    <row r="244" spans="1:12" s="84" customFormat="1" ht="12.75">
      <c r="A244" s="79" t="s">
        <v>371</v>
      </c>
      <c r="B244" s="78" t="s">
        <v>7</v>
      </c>
      <c r="C244" s="120" t="s">
        <v>74</v>
      </c>
      <c r="D244" s="124" t="s">
        <v>357</v>
      </c>
      <c r="E244" s="146" t="s">
        <v>361</v>
      </c>
      <c r="F244" s="152"/>
      <c r="G244" s="121" t="s">
        <v>370</v>
      </c>
      <c r="H244" s="80">
        <v>130900</v>
      </c>
      <c r="I244" s="81">
        <v>95702.81</v>
      </c>
      <c r="J244" s="82">
        <f>MAX(H244-I244,0)</f>
        <v>35197.19</v>
      </c>
      <c r="K244" s="117" t="str">
        <f t="shared" si="7"/>
        <v>00010019000080000312</v>
      </c>
      <c r="L244" s="83" t="str">
        <f>C244&amp;D244&amp;E244&amp;F244&amp;G244</f>
        <v>00010019000080000312</v>
      </c>
    </row>
    <row r="245" spans="1:12" ht="12.75">
      <c r="A245" s="99" t="s">
        <v>374</v>
      </c>
      <c r="B245" s="100" t="s">
        <v>7</v>
      </c>
      <c r="C245" s="101" t="s">
        <v>74</v>
      </c>
      <c r="D245" s="123" t="s">
        <v>372</v>
      </c>
      <c r="E245" s="149" t="s">
        <v>96</v>
      </c>
      <c r="F245" s="153"/>
      <c r="G245" s="128" t="s">
        <v>74</v>
      </c>
      <c r="H245" s="96">
        <v>3900</v>
      </c>
      <c r="I245" s="102">
        <v>3900</v>
      </c>
      <c r="J245" s="103">
        <v>0</v>
      </c>
      <c r="K245" s="117" t="str">
        <f t="shared" si="7"/>
        <v>00011000000000000000</v>
      </c>
      <c r="L245" s="106" t="s">
        <v>373</v>
      </c>
    </row>
    <row r="246" spans="1:12" ht="12.75">
      <c r="A246" s="99" t="s">
        <v>377</v>
      </c>
      <c r="B246" s="100" t="s">
        <v>7</v>
      </c>
      <c r="C246" s="101" t="s">
        <v>74</v>
      </c>
      <c r="D246" s="123" t="s">
        <v>375</v>
      </c>
      <c r="E246" s="149" t="s">
        <v>96</v>
      </c>
      <c r="F246" s="153"/>
      <c r="G246" s="128" t="s">
        <v>74</v>
      </c>
      <c r="H246" s="96">
        <v>3900</v>
      </c>
      <c r="I246" s="102">
        <v>3900</v>
      </c>
      <c r="J246" s="103">
        <v>0</v>
      </c>
      <c r="K246" s="117" t="str">
        <f t="shared" si="7"/>
        <v>00011010000000000000</v>
      </c>
      <c r="L246" s="106" t="s">
        <v>376</v>
      </c>
    </row>
    <row r="247" spans="1:12" ht="33.75">
      <c r="A247" s="99" t="s">
        <v>380</v>
      </c>
      <c r="B247" s="100" t="s">
        <v>7</v>
      </c>
      <c r="C247" s="101" t="s">
        <v>74</v>
      </c>
      <c r="D247" s="123" t="s">
        <v>375</v>
      </c>
      <c r="E247" s="149" t="s">
        <v>378</v>
      </c>
      <c r="F247" s="153"/>
      <c r="G247" s="128" t="s">
        <v>74</v>
      </c>
      <c r="H247" s="96">
        <v>3900</v>
      </c>
      <c r="I247" s="102">
        <v>3900</v>
      </c>
      <c r="J247" s="103">
        <v>0</v>
      </c>
      <c r="K247" s="117" t="str">
        <f t="shared" si="7"/>
        <v>00011010800000000000</v>
      </c>
      <c r="L247" s="106" t="s">
        <v>379</v>
      </c>
    </row>
    <row r="248" spans="1:12" ht="22.5">
      <c r="A248" s="99" t="s">
        <v>383</v>
      </c>
      <c r="B248" s="100" t="s">
        <v>7</v>
      </c>
      <c r="C248" s="101" t="s">
        <v>74</v>
      </c>
      <c r="D248" s="123" t="s">
        <v>375</v>
      </c>
      <c r="E248" s="149" t="s">
        <v>381</v>
      </c>
      <c r="F248" s="153"/>
      <c r="G248" s="128" t="s">
        <v>74</v>
      </c>
      <c r="H248" s="96">
        <v>3900</v>
      </c>
      <c r="I248" s="102">
        <v>3900</v>
      </c>
      <c r="J248" s="103">
        <v>0</v>
      </c>
      <c r="K248" s="117" t="str">
        <f t="shared" si="7"/>
        <v>00011010800040000000</v>
      </c>
      <c r="L248" s="106" t="s">
        <v>382</v>
      </c>
    </row>
    <row r="249" spans="1:12" ht="22.5">
      <c r="A249" s="99" t="s">
        <v>122</v>
      </c>
      <c r="B249" s="100" t="s">
        <v>7</v>
      </c>
      <c r="C249" s="101" t="s">
        <v>74</v>
      </c>
      <c r="D249" s="123" t="s">
        <v>375</v>
      </c>
      <c r="E249" s="149" t="s">
        <v>381</v>
      </c>
      <c r="F249" s="153"/>
      <c r="G249" s="128" t="s">
        <v>7</v>
      </c>
      <c r="H249" s="96">
        <v>3900</v>
      </c>
      <c r="I249" s="102">
        <v>3900</v>
      </c>
      <c r="J249" s="103">
        <v>0</v>
      </c>
      <c r="K249" s="117" t="str">
        <f t="shared" si="7"/>
        <v>00011010800040000200</v>
      </c>
      <c r="L249" s="106" t="s">
        <v>384</v>
      </c>
    </row>
    <row r="250" spans="1:12" ht="22.5">
      <c r="A250" s="99" t="s">
        <v>124</v>
      </c>
      <c r="B250" s="100" t="s">
        <v>7</v>
      </c>
      <c r="C250" s="101" t="s">
        <v>74</v>
      </c>
      <c r="D250" s="123" t="s">
        <v>375</v>
      </c>
      <c r="E250" s="149" t="s">
        <v>381</v>
      </c>
      <c r="F250" s="153"/>
      <c r="G250" s="128" t="s">
        <v>125</v>
      </c>
      <c r="H250" s="96">
        <v>3900</v>
      </c>
      <c r="I250" s="102">
        <v>3900</v>
      </c>
      <c r="J250" s="103">
        <v>0</v>
      </c>
      <c r="K250" s="117" t="str">
        <f t="shared" si="7"/>
        <v>00011010800040000240</v>
      </c>
      <c r="L250" s="106" t="s">
        <v>385</v>
      </c>
    </row>
    <row r="251" spans="1:12" s="84" customFormat="1" ht="22.5">
      <c r="A251" s="79" t="s">
        <v>127</v>
      </c>
      <c r="B251" s="78" t="s">
        <v>7</v>
      </c>
      <c r="C251" s="120" t="s">
        <v>74</v>
      </c>
      <c r="D251" s="124" t="s">
        <v>375</v>
      </c>
      <c r="E251" s="146" t="s">
        <v>381</v>
      </c>
      <c r="F251" s="152"/>
      <c r="G251" s="121" t="s">
        <v>128</v>
      </c>
      <c r="H251" s="80">
        <v>3900</v>
      </c>
      <c r="I251" s="81">
        <v>3900</v>
      </c>
      <c r="J251" s="82">
        <f>MAX(H251-I251,0)</f>
        <v>0</v>
      </c>
      <c r="K251" s="117" t="str">
        <f t="shared" si="7"/>
        <v>00011010800040000244</v>
      </c>
      <c r="L251" s="83" t="str">
        <f>C251&amp;D251&amp;E251&amp;F251&amp;G251</f>
        <v>00011010800040000244</v>
      </c>
    </row>
    <row r="252" spans="1:11" ht="5.25" customHeight="1" hidden="1" thickBot="1">
      <c r="A252" s="18"/>
      <c r="B252" s="30"/>
      <c r="C252" s="31"/>
      <c r="D252" s="31"/>
      <c r="E252" s="31"/>
      <c r="F252" s="31"/>
      <c r="G252" s="31"/>
      <c r="H252" s="47"/>
      <c r="I252" s="48"/>
      <c r="J252" s="53"/>
      <c r="K252" s="115"/>
    </row>
    <row r="253" spans="1:11" ht="13.5" thickBot="1">
      <c r="A253" s="26"/>
      <c r="B253" s="26"/>
      <c r="C253" s="22"/>
      <c r="D253" s="22"/>
      <c r="E253" s="22"/>
      <c r="F253" s="22"/>
      <c r="G253" s="22"/>
      <c r="H253" s="46"/>
      <c r="I253" s="46"/>
      <c r="J253" s="46"/>
      <c r="K253" s="46"/>
    </row>
    <row r="254" spans="1:10" ht="28.5" customHeight="1" thickBot="1">
      <c r="A254" s="41" t="s">
        <v>18</v>
      </c>
      <c r="B254" s="42">
        <v>450</v>
      </c>
      <c r="C254" s="190" t="s">
        <v>17</v>
      </c>
      <c r="D254" s="191"/>
      <c r="E254" s="191"/>
      <c r="F254" s="191"/>
      <c r="G254" s="192"/>
      <c r="H254" s="54">
        <f>0-H262</f>
        <v>-230671.7</v>
      </c>
      <c r="I254" s="54">
        <f>I15-I74</f>
        <v>-56567.72</v>
      </c>
      <c r="J254" s="92" t="s">
        <v>17</v>
      </c>
    </row>
    <row r="255" spans="1:10" ht="12.75">
      <c r="A255" s="26"/>
      <c r="B255" s="29"/>
      <c r="C255" s="22"/>
      <c r="D255" s="22"/>
      <c r="E255" s="22"/>
      <c r="F255" s="22"/>
      <c r="G255" s="22"/>
      <c r="H255" s="22"/>
      <c r="I255" s="22"/>
      <c r="J255" s="22"/>
    </row>
    <row r="256" spans="1:11" ht="15">
      <c r="A256" s="174" t="s">
        <v>32</v>
      </c>
      <c r="B256" s="174"/>
      <c r="C256" s="174"/>
      <c r="D256" s="174"/>
      <c r="E256" s="174"/>
      <c r="F256" s="174"/>
      <c r="G256" s="174"/>
      <c r="H256" s="174"/>
      <c r="I256" s="174"/>
      <c r="J256" s="174"/>
      <c r="K256" s="112"/>
    </row>
    <row r="257" spans="1:11" ht="12.75">
      <c r="A257" s="8"/>
      <c r="B257" s="25"/>
      <c r="C257" s="9"/>
      <c r="D257" s="9"/>
      <c r="E257" s="9"/>
      <c r="F257" s="9"/>
      <c r="G257" s="9"/>
      <c r="H257" s="10"/>
      <c r="I257" s="10"/>
      <c r="J257" s="40" t="s">
        <v>27</v>
      </c>
      <c r="K257" s="40"/>
    </row>
    <row r="258" spans="1:11" ht="17.1" customHeight="1">
      <c r="A258" s="162" t="s">
        <v>39</v>
      </c>
      <c r="B258" s="162" t="s">
        <v>40</v>
      </c>
      <c r="C258" s="175" t="s">
        <v>45</v>
      </c>
      <c r="D258" s="176"/>
      <c r="E258" s="176"/>
      <c r="F258" s="176"/>
      <c r="G258" s="177"/>
      <c r="H258" s="162" t="s">
        <v>42</v>
      </c>
      <c r="I258" s="162" t="s">
        <v>23</v>
      </c>
      <c r="J258" s="162" t="s">
        <v>43</v>
      </c>
      <c r="K258" s="113"/>
    </row>
    <row r="259" spans="1:11" ht="17.1" customHeight="1">
      <c r="A259" s="163"/>
      <c r="B259" s="163"/>
      <c r="C259" s="178"/>
      <c r="D259" s="179"/>
      <c r="E259" s="179"/>
      <c r="F259" s="179"/>
      <c r="G259" s="180"/>
      <c r="H259" s="163"/>
      <c r="I259" s="163"/>
      <c r="J259" s="163"/>
      <c r="K259" s="113"/>
    </row>
    <row r="260" spans="1:11" ht="17.1" customHeight="1">
      <c r="A260" s="164"/>
      <c r="B260" s="164"/>
      <c r="C260" s="181"/>
      <c r="D260" s="182"/>
      <c r="E260" s="182"/>
      <c r="F260" s="182"/>
      <c r="G260" s="183"/>
      <c r="H260" s="164"/>
      <c r="I260" s="164"/>
      <c r="J260" s="164"/>
      <c r="K260" s="113"/>
    </row>
    <row r="261" spans="1:11" ht="13.5" thickBot="1">
      <c r="A261" s="70">
        <v>1</v>
      </c>
      <c r="B261" s="12">
        <v>2</v>
      </c>
      <c r="C261" s="171">
        <v>3</v>
      </c>
      <c r="D261" s="172"/>
      <c r="E261" s="172"/>
      <c r="F261" s="172"/>
      <c r="G261" s="173"/>
      <c r="H261" s="13" t="s">
        <v>2</v>
      </c>
      <c r="I261" s="13" t="s">
        <v>25</v>
      </c>
      <c r="J261" s="13" t="s">
        <v>26</v>
      </c>
      <c r="K261" s="114"/>
    </row>
    <row r="262" spans="1:10" ht="12.75" customHeight="1">
      <c r="A262" s="74" t="s">
        <v>33</v>
      </c>
      <c r="B262" s="38" t="s">
        <v>8</v>
      </c>
      <c r="C262" s="184" t="s">
        <v>17</v>
      </c>
      <c r="D262" s="185"/>
      <c r="E262" s="185"/>
      <c r="F262" s="185"/>
      <c r="G262" s="186"/>
      <c r="H262" s="66">
        <f>H264+H269+H274</f>
        <v>230671.7</v>
      </c>
      <c r="I262" s="66">
        <f>I264+I269+I274</f>
        <v>56567.72</v>
      </c>
      <c r="J262" s="127">
        <f>J264+J269+J274</f>
        <v>174103.98</v>
      </c>
    </row>
    <row r="263" spans="1:10" ht="12.75" customHeight="1">
      <c r="A263" s="75" t="s">
        <v>11</v>
      </c>
      <c r="B263" s="39"/>
      <c r="C263" s="205"/>
      <c r="D263" s="206"/>
      <c r="E263" s="206"/>
      <c r="F263" s="206"/>
      <c r="G263" s="207"/>
      <c r="H263" s="43"/>
      <c r="I263" s="44"/>
      <c r="J263" s="45"/>
    </row>
    <row r="264" spans="1:10" ht="12.75" customHeight="1">
      <c r="A264" s="74" t="s">
        <v>34</v>
      </c>
      <c r="B264" s="49" t="s">
        <v>12</v>
      </c>
      <c r="C264" s="154" t="s">
        <v>17</v>
      </c>
      <c r="D264" s="155"/>
      <c r="E264" s="155"/>
      <c r="F264" s="155"/>
      <c r="G264" s="156"/>
      <c r="H264" s="52">
        <v>0</v>
      </c>
      <c r="I264" s="52">
        <v>0</v>
      </c>
      <c r="J264" s="89">
        <v>0</v>
      </c>
    </row>
    <row r="265" spans="1:10" ht="12.75" customHeight="1">
      <c r="A265" s="75" t="s">
        <v>10</v>
      </c>
      <c r="B265" s="50"/>
      <c r="C265" s="194"/>
      <c r="D265" s="195"/>
      <c r="E265" s="195"/>
      <c r="F265" s="195"/>
      <c r="G265" s="196"/>
      <c r="H265" s="62"/>
      <c r="I265" s="63"/>
      <c r="J265" s="64"/>
    </row>
    <row r="266" spans="1:12" ht="12.75" hidden="1">
      <c r="A266" s="130"/>
      <c r="B266" s="131" t="s">
        <v>12</v>
      </c>
      <c r="C266" s="132"/>
      <c r="D266" s="202"/>
      <c r="E266" s="203"/>
      <c r="F266" s="203"/>
      <c r="G266" s="204"/>
      <c r="H266" s="133"/>
      <c r="I266" s="134"/>
      <c r="J266" s="135"/>
      <c r="K266" s="136" t="str">
        <f>C266&amp;D266&amp;G266</f>
        <v/>
      </c>
      <c r="L266" s="137"/>
    </row>
    <row r="267" spans="1:12" s="84" customFormat="1" ht="12.75">
      <c r="A267" s="138"/>
      <c r="B267" s="139" t="s">
        <v>12</v>
      </c>
      <c r="C267" s="140"/>
      <c r="D267" s="208"/>
      <c r="E267" s="208"/>
      <c r="F267" s="208"/>
      <c r="G267" s="209"/>
      <c r="H267" s="141"/>
      <c r="I267" s="142"/>
      <c r="J267" s="143">
        <f>MAX(H267-I267,0)</f>
        <v>0</v>
      </c>
      <c r="K267" s="144" t="str">
        <f>C267&amp;D267&amp;G267</f>
        <v/>
      </c>
      <c r="L267" s="145" t="str">
        <f>C267&amp;D267&amp;G267</f>
        <v/>
      </c>
    </row>
    <row r="268" spans="1:11" ht="12.75" customHeight="1" hidden="1">
      <c r="A268" s="76"/>
      <c r="B268" s="17"/>
      <c r="C268" s="14"/>
      <c r="D268" s="14"/>
      <c r="E268" s="14"/>
      <c r="F268" s="14"/>
      <c r="G268" s="14"/>
      <c r="H268" s="34"/>
      <c r="I268" s="35"/>
      <c r="J268" s="55"/>
      <c r="K268" s="116"/>
    </row>
    <row r="269" spans="1:10" ht="12.75" customHeight="1">
      <c r="A269" s="74" t="s">
        <v>35</v>
      </c>
      <c r="B269" s="50" t="s">
        <v>13</v>
      </c>
      <c r="C269" s="194" t="s">
        <v>17</v>
      </c>
      <c r="D269" s="195"/>
      <c r="E269" s="195"/>
      <c r="F269" s="195"/>
      <c r="G269" s="196"/>
      <c r="H269" s="52">
        <v>0</v>
      </c>
      <c r="I269" s="52">
        <v>0</v>
      </c>
      <c r="J269" s="90">
        <v>0</v>
      </c>
    </row>
    <row r="270" spans="1:10" ht="12.75" customHeight="1">
      <c r="A270" s="75" t="s">
        <v>10</v>
      </c>
      <c r="B270" s="50"/>
      <c r="C270" s="194"/>
      <c r="D270" s="195"/>
      <c r="E270" s="195"/>
      <c r="F270" s="195"/>
      <c r="G270" s="196"/>
      <c r="H270" s="62"/>
      <c r="I270" s="63"/>
      <c r="J270" s="64"/>
    </row>
    <row r="271" spans="1:12" ht="12.75" customHeight="1" hidden="1">
      <c r="A271" s="130"/>
      <c r="B271" s="131" t="s">
        <v>13</v>
      </c>
      <c r="C271" s="132"/>
      <c r="D271" s="202"/>
      <c r="E271" s="203"/>
      <c r="F271" s="203"/>
      <c r="G271" s="204"/>
      <c r="H271" s="133"/>
      <c r="I271" s="134"/>
      <c r="J271" s="135"/>
      <c r="K271" s="136" t="str">
        <f>C271&amp;D271&amp;G271</f>
        <v/>
      </c>
      <c r="L271" s="137"/>
    </row>
    <row r="272" spans="1:12" s="84" customFormat="1" ht="12.75">
      <c r="A272" s="138"/>
      <c r="B272" s="139" t="s">
        <v>13</v>
      </c>
      <c r="C272" s="140"/>
      <c r="D272" s="208"/>
      <c r="E272" s="208"/>
      <c r="F272" s="208"/>
      <c r="G272" s="209"/>
      <c r="H272" s="141"/>
      <c r="I272" s="142"/>
      <c r="J272" s="143">
        <f>MAX(H272-I272,0)</f>
        <v>0</v>
      </c>
      <c r="K272" s="144" t="str">
        <f>C272&amp;D272&amp;G272</f>
        <v/>
      </c>
      <c r="L272" s="145" t="str">
        <f>C272&amp;D272&amp;G272</f>
        <v/>
      </c>
    </row>
    <row r="273" spans="1:11" ht="12.75" customHeight="1" hidden="1">
      <c r="A273" s="76"/>
      <c r="B273" s="16"/>
      <c r="C273" s="14"/>
      <c r="D273" s="14"/>
      <c r="E273" s="14"/>
      <c r="F273" s="14"/>
      <c r="G273" s="14"/>
      <c r="H273" s="34"/>
      <c r="I273" s="35"/>
      <c r="J273" s="55"/>
      <c r="K273" s="116"/>
    </row>
    <row r="274" spans="1:10" ht="12.75" customHeight="1">
      <c r="A274" s="74" t="s">
        <v>16</v>
      </c>
      <c r="B274" s="50" t="s">
        <v>9</v>
      </c>
      <c r="C274" s="199" t="s">
        <v>53</v>
      </c>
      <c r="D274" s="200"/>
      <c r="E274" s="200"/>
      <c r="F274" s="200"/>
      <c r="G274" s="201"/>
      <c r="H274" s="52">
        <v>230671.7</v>
      </c>
      <c r="I274" s="52">
        <v>56567.72</v>
      </c>
      <c r="J274" s="91">
        <f>IF(AND(H274&lt;&gt;0,H274&lt;&gt;""),MAX(H274-I274,0),0)</f>
        <v>174103.98</v>
      </c>
    </row>
    <row r="275" spans="1:10" ht="22.5">
      <c r="A275" s="74" t="s">
        <v>54</v>
      </c>
      <c r="B275" s="50" t="s">
        <v>9</v>
      </c>
      <c r="C275" s="199" t="s">
        <v>55</v>
      </c>
      <c r="D275" s="200"/>
      <c r="E275" s="200"/>
      <c r="F275" s="200"/>
      <c r="G275" s="201"/>
      <c r="H275" s="52">
        <v>230671.7</v>
      </c>
      <c r="I275" s="52">
        <v>56567.72</v>
      </c>
      <c r="J275" s="91">
        <f>IF(AND(H275&lt;&gt;0,H275&lt;&gt;""),MAX(H275-I275,0),0)</f>
        <v>174103.98</v>
      </c>
    </row>
    <row r="276" spans="1:10" ht="35.25" customHeight="1">
      <c r="A276" s="74" t="s">
        <v>57</v>
      </c>
      <c r="B276" s="50" t="s">
        <v>9</v>
      </c>
      <c r="C276" s="199" t="s">
        <v>56</v>
      </c>
      <c r="D276" s="200"/>
      <c r="E276" s="200"/>
      <c r="F276" s="200"/>
      <c r="G276" s="201"/>
      <c r="H276" s="52">
        <v>0</v>
      </c>
      <c r="I276" s="52">
        <v>0</v>
      </c>
      <c r="J276" s="91">
        <f>IF(AND(H276&lt;&gt;0,H276&lt;&gt;""),MAX(H276-I276,0),0)</f>
        <v>0</v>
      </c>
    </row>
    <row r="277" spans="1:12" ht="12.75">
      <c r="A277" s="108" t="s">
        <v>85</v>
      </c>
      <c r="B277" s="109" t="s">
        <v>14</v>
      </c>
      <c r="C277" s="107" t="s">
        <v>74</v>
      </c>
      <c r="D277" s="157" t="s">
        <v>84</v>
      </c>
      <c r="E277" s="158"/>
      <c r="F277" s="158"/>
      <c r="G277" s="159"/>
      <c r="H277" s="96">
        <v>-5735380</v>
      </c>
      <c r="I277" s="96">
        <v>-3709141.25</v>
      </c>
      <c r="J277" s="111" t="s">
        <v>58</v>
      </c>
      <c r="K277" s="106" t="str">
        <f aca="true" t="shared" si="8" ref="K277:K284">C277&amp;D277&amp;G277</f>
        <v>00001050000000000500</v>
      </c>
      <c r="L277" s="106" t="s">
        <v>83</v>
      </c>
    </row>
    <row r="278" spans="1:12" ht="12.75">
      <c r="A278" s="108" t="s">
        <v>86</v>
      </c>
      <c r="B278" s="109" t="s">
        <v>14</v>
      </c>
      <c r="C278" s="107" t="s">
        <v>74</v>
      </c>
      <c r="D278" s="157" t="s">
        <v>87</v>
      </c>
      <c r="E278" s="158"/>
      <c r="F278" s="158"/>
      <c r="G278" s="159"/>
      <c r="H278" s="96">
        <v>-5735380</v>
      </c>
      <c r="I278" s="96">
        <v>-3709141.25</v>
      </c>
      <c r="J278" s="111" t="s">
        <v>58</v>
      </c>
      <c r="K278" s="106" t="str">
        <f t="shared" si="8"/>
        <v>00001050200000000500</v>
      </c>
      <c r="L278" s="106" t="s">
        <v>88</v>
      </c>
    </row>
    <row r="279" spans="1:12" ht="22.5">
      <c r="A279" s="108" t="s">
        <v>90</v>
      </c>
      <c r="B279" s="109" t="s">
        <v>14</v>
      </c>
      <c r="C279" s="107" t="s">
        <v>74</v>
      </c>
      <c r="D279" s="157" t="s">
        <v>91</v>
      </c>
      <c r="E279" s="158"/>
      <c r="F279" s="158"/>
      <c r="G279" s="159"/>
      <c r="H279" s="96">
        <v>-5735380</v>
      </c>
      <c r="I279" s="96">
        <v>-3709141.25</v>
      </c>
      <c r="J279" s="111" t="s">
        <v>58</v>
      </c>
      <c r="K279" s="106" t="str">
        <f t="shared" si="8"/>
        <v>00001050201000000510</v>
      </c>
      <c r="L279" s="106" t="s">
        <v>89</v>
      </c>
    </row>
    <row r="280" spans="1:12" ht="22.5">
      <c r="A280" s="94" t="s">
        <v>92</v>
      </c>
      <c r="B280" s="110" t="s">
        <v>14</v>
      </c>
      <c r="C280" s="122" t="s">
        <v>74</v>
      </c>
      <c r="D280" s="160" t="s">
        <v>93</v>
      </c>
      <c r="E280" s="160"/>
      <c r="F280" s="160"/>
      <c r="G280" s="161"/>
      <c r="H280" s="77">
        <v>-5735380</v>
      </c>
      <c r="I280" s="77">
        <v>-3709141.25</v>
      </c>
      <c r="J280" s="65" t="s">
        <v>17</v>
      </c>
      <c r="K280" s="106" t="str">
        <f t="shared" si="8"/>
        <v>00001050201100000510</v>
      </c>
      <c r="L280" s="4" t="str">
        <f>C280&amp;D280&amp;G280</f>
        <v>00001050201100000510</v>
      </c>
    </row>
    <row r="281" spans="1:12" ht="12.75">
      <c r="A281" s="108" t="s">
        <v>73</v>
      </c>
      <c r="B281" s="109" t="s">
        <v>15</v>
      </c>
      <c r="C281" s="107" t="s">
        <v>74</v>
      </c>
      <c r="D281" s="157" t="s">
        <v>71</v>
      </c>
      <c r="E281" s="158"/>
      <c r="F281" s="158"/>
      <c r="G281" s="159"/>
      <c r="H281" s="96">
        <v>5966051.7</v>
      </c>
      <c r="I281" s="96">
        <v>3765708.97</v>
      </c>
      <c r="J281" s="111" t="s">
        <v>58</v>
      </c>
      <c r="K281" s="106" t="str">
        <f t="shared" si="8"/>
        <v>00001050000000000600</v>
      </c>
      <c r="L281" s="106" t="s">
        <v>72</v>
      </c>
    </row>
    <row r="282" spans="1:12" ht="12.75">
      <c r="A282" s="108" t="s">
        <v>76</v>
      </c>
      <c r="B282" s="109" t="s">
        <v>15</v>
      </c>
      <c r="C282" s="107" t="s">
        <v>74</v>
      </c>
      <c r="D282" s="157" t="s">
        <v>75</v>
      </c>
      <c r="E282" s="158"/>
      <c r="F282" s="158"/>
      <c r="G282" s="159"/>
      <c r="H282" s="96">
        <v>5966051.7</v>
      </c>
      <c r="I282" s="96">
        <v>3765708.97</v>
      </c>
      <c r="J282" s="111" t="s">
        <v>58</v>
      </c>
      <c r="K282" s="106" t="str">
        <f t="shared" si="8"/>
        <v>00001050200000000600</v>
      </c>
      <c r="L282" s="106" t="s">
        <v>77</v>
      </c>
    </row>
    <row r="283" spans="1:12" ht="22.5">
      <c r="A283" s="108" t="s">
        <v>80</v>
      </c>
      <c r="B283" s="109" t="s">
        <v>15</v>
      </c>
      <c r="C283" s="107" t="s">
        <v>74</v>
      </c>
      <c r="D283" s="157" t="s">
        <v>79</v>
      </c>
      <c r="E283" s="158"/>
      <c r="F283" s="158"/>
      <c r="G283" s="159"/>
      <c r="H283" s="96">
        <v>5966051.7</v>
      </c>
      <c r="I283" s="96">
        <v>3765708.97</v>
      </c>
      <c r="J283" s="111" t="s">
        <v>58</v>
      </c>
      <c r="K283" s="106" t="str">
        <f t="shared" si="8"/>
        <v>00001050201000000610</v>
      </c>
      <c r="L283" s="106" t="s">
        <v>78</v>
      </c>
    </row>
    <row r="284" spans="1:12" ht="22.5">
      <c r="A284" s="95" t="s">
        <v>82</v>
      </c>
      <c r="B284" s="110" t="s">
        <v>15</v>
      </c>
      <c r="C284" s="122" t="s">
        <v>74</v>
      </c>
      <c r="D284" s="160" t="s">
        <v>81</v>
      </c>
      <c r="E284" s="160"/>
      <c r="F284" s="160"/>
      <c r="G284" s="161"/>
      <c r="H284" s="97">
        <v>5966051.7</v>
      </c>
      <c r="I284" s="97">
        <v>3765708.97</v>
      </c>
      <c r="J284" s="98" t="s">
        <v>17</v>
      </c>
      <c r="K284" s="105" t="str">
        <f t="shared" si="8"/>
        <v>00001050201100000610</v>
      </c>
      <c r="L284" s="4" t="str">
        <f>C284&amp;D284&amp;G284</f>
        <v>00001050201100000610</v>
      </c>
    </row>
    <row r="285" spans="1:11" ht="12.75">
      <c r="A285" s="26"/>
      <c r="B285" s="29"/>
      <c r="C285" s="22"/>
      <c r="D285" s="22"/>
      <c r="E285" s="22"/>
      <c r="F285" s="22"/>
      <c r="G285" s="22"/>
      <c r="H285" s="22"/>
      <c r="I285" s="22"/>
      <c r="J285" s="22"/>
      <c r="K285" s="22"/>
    </row>
    <row r="286" spans="1:12" ht="12.75">
      <c r="A286" s="26"/>
      <c r="B286" s="29"/>
      <c r="C286" s="22"/>
      <c r="D286" s="22"/>
      <c r="E286" s="22"/>
      <c r="F286" s="22"/>
      <c r="G286" s="22"/>
      <c r="H286" s="22"/>
      <c r="I286" s="22"/>
      <c r="J286" s="22"/>
      <c r="K286" s="93"/>
      <c r="L286" s="93"/>
    </row>
    <row r="287" spans="1:12" ht="21.75" customHeight="1">
      <c r="A287" s="24" t="s">
        <v>48</v>
      </c>
      <c r="B287" s="197"/>
      <c r="C287" s="197"/>
      <c r="D287" s="197"/>
      <c r="E287" s="29"/>
      <c r="F287" s="29"/>
      <c r="G287" s="22"/>
      <c r="H287" s="68" t="s">
        <v>50</v>
      </c>
      <c r="I287" s="67"/>
      <c r="J287" s="67"/>
      <c r="K287" s="93"/>
      <c r="L287" s="93"/>
    </row>
    <row r="288" spans="1:12" ht="12.75">
      <c r="A288" s="3" t="s">
        <v>46</v>
      </c>
      <c r="B288" s="193" t="s">
        <v>47</v>
      </c>
      <c r="C288" s="193"/>
      <c r="D288" s="193"/>
      <c r="E288" s="29"/>
      <c r="F288" s="29"/>
      <c r="G288" s="22"/>
      <c r="H288" s="22"/>
      <c r="I288" s="69" t="s">
        <v>51</v>
      </c>
      <c r="J288" s="29" t="s">
        <v>47</v>
      </c>
      <c r="K288" s="93"/>
      <c r="L288" s="93"/>
    </row>
    <row r="289" spans="1:12" ht="12.75">
      <c r="A289" s="3"/>
      <c r="B289" s="29"/>
      <c r="C289" s="22"/>
      <c r="D289" s="22"/>
      <c r="E289" s="22"/>
      <c r="F289" s="22"/>
      <c r="G289" s="22"/>
      <c r="H289" s="22"/>
      <c r="I289" s="22"/>
      <c r="J289" s="22"/>
      <c r="K289" s="93"/>
      <c r="L289" s="93"/>
    </row>
    <row r="290" spans="1:12" ht="21.75" customHeight="1">
      <c r="A290" s="3" t="s">
        <v>49</v>
      </c>
      <c r="B290" s="198"/>
      <c r="C290" s="198"/>
      <c r="D290" s="198"/>
      <c r="E290" s="119"/>
      <c r="F290" s="119"/>
      <c r="G290" s="22"/>
      <c r="H290" s="22"/>
      <c r="I290" s="22"/>
      <c r="J290" s="22"/>
      <c r="K290" s="93"/>
      <c r="L290" s="93"/>
    </row>
    <row r="291" spans="1:12" ht="12.75">
      <c r="A291" s="3" t="s">
        <v>46</v>
      </c>
      <c r="B291" s="193" t="s">
        <v>47</v>
      </c>
      <c r="C291" s="193"/>
      <c r="D291" s="193"/>
      <c r="E291" s="29"/>
      <c r="F291" s="29"/>
      <c r="G291" s="22"/>
      <c r="H291" s="22"/>
      <c r="I291" s="22"/>
      <c r="J291" s="22"/>
      <c r="K291" s="93"/>
      <c r="L291" s="93"/>
    </row>
    <row r="292" spans="1:12" ht="12.75">
      <c r="A292" s="3"/>
      <c r="B292" s="29"/>
      <c r="C292" s="22"/>
      <c r="D292" s="22"/>
      <c r="E292" s="22"/>
      <c r="F292" s="22"/>
      <c r="G292" s="22"/>
      <c r="H292" s="22"/>
      <c r="I292" s="22"/>
      <c r="J292" s="22"/>
      <c r="K292" s="93"/>
      <c r="L292" s="93"/>
    </row>
    <row r="293" spans="1:12" ht="12.75">
      <c r="A293" s="3" t="s">
        <v>31</v>
      </c>
      <c r="B293" s="29"/>
      <c r="C293" s="22"/>
      <c r="D293" s="22"/>
      <c r="E293" s="22"/>
      <c r="F293" s="22"/>
      <c r="G293" s="22"/>
      <c r="H293" s="22"/>
      <c r="I293" s="22"/>
      <c r="J293" s="22"/>
      <c r="K293" s="93"/>
      <c r="L293" s="93"/>
    </row>
    <row r="294" spans="1:12" ht="12.75">
      <c r="A294" s="26"/>
      <c r="B294" s="29"/>
      <c r="C294" s="22"/>
      <c r="D294" s="22"/>
      <c r="E294" s="22"/>
      <c r="F294" s="22"/>
      <c r="G294" s="22"/>
      <c r="H294" s="22"/>
      <c r="I294" s="22"/>
      <c r="J294" s="22"/>
      <c r="K294" s="93"/>
      <c r="L294" s="93"/>
    </row>
    <row r="295" spans="11:12" ht="12.75">
      <c r="K295" s="93"/>
      <c r="L295" s="93"/>
    </row>
    <row r="296" spans="11:12" ht="12.75">
      <c r="K296" s="93"/>
      <c r="L296" s="93"/>
    </row>
    <row r="297" spans="11:12" ht="12.75">
      <c r="K297" s="93"/>
      <c r="L297" s="93"/>
    </row>
    <row r="298" spans="11:12" ht="12.75">
      <c r="K298" s="93"/>
      <c r="L298" s="93"/>
    </row>
    <row r="299" spans="11:12" ht="12.75">
      <c r="K299" s="93"/>
      <c r="L299" s="93"/>
    </row>
    <row r="300" spans="11:12" ht="12.75">
      <c r="K300" s="93"/>
      <c r="L300" s="93"/>
    </row>
  </sheetData>
  <mergeCells count="284">
    <mergeCell ref="D283:G283"/>
    <mergeCell ref="D284:G284"/>
    <mergeCell ref="J70:J72"/>
    <mergeCell ref="I70:I72"/>
    <mergeCell ref="A70:A72"/>
    <mergeCell ref="C74:G74"/>
    <mergeCell ref="C70:G72"/>
    <mergeCell ref="E85:F85"/>
    <mergeCell ref="I258:I260"/>
    <mergeCell ref="C254:G254"/>
    <mergeCell ref="B291:D291"/>
    <mergeCell ref="C265:G265"/>
    <mergeCell ref="C269:G269"/>
    <mergeCell ref="C270:G270"/>
    <mergeCell ref="B287:D287"/>
    <mergeCell ref="B290:D290"/>
    <mergeCell ref="C274:G274"/>
    <mergeCell ref="C276:G276"/>
    <mergeCell ref="H258:H260"/>
    <mergeCell ref="C258:G260"/>
    <mergeCell ref="D266:G266"/>
    <mergeCell ref="C261:G261"/>
    <mergeCell ref="C262:G262"/>
    <mergeCell ref="C263:G263"/>
    <mergeCell ref="B288:D288"/>
    <mergeCell ref="C275:G275"/>
    <mergeCell ref="A258:A260"/>
    <mergeCell ref="B258:B260"/>
    <mergeCell ref="J258:J260"/>
    <mergeCell ref="A1:I1"/>
    <mergeCell ref="B5:H5"/>
    <mergeCell ref="B6:H6"/>
    <mergeCell ref="B3:D3"/>
    <mergeCell ref="G3:H3"/>
    <mergeCell ref="C14:G14"/>
    <mergeCell ref="A9:J9"/>
    <mergeCell ref="J11:J13"/>
    <mergeCell ref="H11:H13"/>
    <mergeCell ref="B11:B13"/>
    <mergeCell ref="I11:I13"/>
    <mergeCell ref="A11:A13"/>
    <mergeCell ref="C11:G13"/>
    <mergeCell ref="C15:G15"/>
    <mergeCell ref="C16:G16"/>
    <mergeCell ref="C73:G73"/>
    <mergeCell ref="A256:J256"/>
    <mergeCell ref="C75:G75"/>
    <mergeCell ref="H70:H72"/>
    <mergeCell ref="B70:B72"/>
    <mergeCell ref="A68:J68"/>
    <mergeCell ref="C264:G264"/>
    <mergeCell ref="D281:G281"/>
    <mergeCell ref="D282:G282"/>
    <mergeCell ref="D279:G279"/>
    <mergeCell ref="D280:G280"/>
    <mergeCell ref="E76:F76"/>
    <mergeCell ref="E77:F77"/>
    <mergeCell ref="E78:F78"/>
    <mergeCell ref="E79:F79"/>
    <mergeCell ref="E80:F80"/>
    <mergeCell ref="E81:F81"/>
    <mergeCell ref="E82:F82"/>
    <mergeCell ref="E83:F83"/>
    <mergeCell ref="E84:F84"/>
    <mergeCell ref="D267:G267"/>
    <mergeCell ref="D277:G277"/>
    <mergeCell ref="D278:G278"/>
    <mergeCell ref="D271:G271"/>
    <mergeCell ref="D272:G272"/>
    <mergeCell ref="E91:F91"/>
    <mergeCell ref="E92:F92"/>
    <mergeCell ref="E93:F93"/>
    <mergeCell ref="E94:F94"/>
    <mergeCell ref="E95:F95"/>
    <mergeCell ref="E86:F86"/>
    <mergeCell ref="E87:F87"/>
    <mergeCell ref="E88:F88"/>
    <mergeCell ref="E89:F89"/>
    <mergeCell ref="E90:F90"/>
    <mergeCell ref="E101:F101"/>
    <mergeCell ref="E102:F102"/>
    <mergeCell ref="E103:F103"/>
    <mergeCell ref="E104:F104"/>
    <mergeCell ref="E105:F105"/>
    <mergeCell ref="E96:F96"/>
    <mergeCell ref="E97:F97"/>
    <mergeCell ref="E98:F98"/>
    <mergeCell ref="E99:F99"/>
    <mergeCell ref="E100:F100"/>
    <mergeCell ref="E111:F111"/>
    <mergeCell ref="E112:F112"/>
    <mergeCell ref="E113:F113"/>
    <mergeCell ref="E114:F114"/>
    <mergeCell ref="E115:F115"/>
    <mergeCell ref="E106:F106"/>
    <mergeCell ref="E107:F107"/>
    <mergeCell ref="E108:F108"/>
    <mergeCell ref="E109:F109"/>
    <mergeCell ref="E110:F110"/>
    <mergeCell ref="E121:F121"/>
    <mergeCell ref="E122:F122"/>
    <mergeCell ref="E123:F123"/>
    <mergeCell ref="E124:F124"/>
    <mergeCell ref="E125:F125"/>
    <mergeCell ref="E116:F116"/>
    <mergeCell ref="E117:F117"/>
    <mergeCell ref="E118:F118"/>
    <mergeCell ref="E119:F119"/>
    <mergeCell ref="E120:F120"/>
    <mergeCell ref="E131:F131"/>
    <mergeCell ref="E132:F132"/>
    <mergeCell ref="E133:F133"/>
    <mergeCell ref="E134:F134"/>
    <mergeCell ref="E135:F135"/>
    <mergeCell ref="E126:F126"/>
    <mergeCell ref="E127:F127"/>
    <mergeCell ref="E128:F128"/>
    <mergeCell ref="E129:F129"/>
    <mergeCell ref="E130:F130"/>
    <mergeCell ref="E141:F141"/>
    <mergeCell ref="E142:F142"/>
    <mergeCell ref="E143:F143"/>
    <mergeCell ref="E144:F144"/>
    <mergeCell ref="E145:F145"/>
    <mergeCell ref="E136:F136"/>
    <mergeCell ref="E137:F137"/>
    <mergeCell ref="E138:F138"/>
    <mergeCell ref="E139:F139"/>
    <mergeCell ref="E140:F140"/>
    <mergeCell ref="E151:F151"/>
    <mergeCell ref="E152:F152"/>
    <mergeCell ref="E153:F153"/>
    <mergeCell ref="E154:F154"/>
    <mergeCell ref="E155:F155"/>
    <mergeCell ref="E146:F146"/>
    <mergeCell ref="E147:F147"/>
    <mergeCell ref="E148:F148"/>
    <mergeCell ref="E149:F149"/>
    <mergeCell ref="E150:F150"/>
    <mergeCell ref="E161:F161"/>
    <mergeCell ref="E162:F162"/>
    <mergeCell ref="E163:F163"/>
    <mergeCell ref="E164:F164"/>
    <mergeCell ref="E165:F165"/>
    <mergeCell ref="E156:F156"/>
    <mergeCell ref="E157:F157"/>
    <mergeCell ref="E158:F158"/>
    <mergeCell ref="E159:F159"/>
    <mergeCell ref="E160:F160"/>
    <mergeCell ref="E171:F171"/>
    <mergeCell ref="E172:F172"/>
    <mergeCell ref="E173:F173"/>
    <mergeCell ref="E174:F174"/>
    <mergeCell ref="E175:F175"/>
    <mergeCell ref="E166:F166"/>
    <mergeCell ref="E167:F167"/>
    <mergeCell ref="E168:F168"/>
    <mergeCell ref="E169:F169"/>
    <mergeCell ref="E170:F170"/>
    <mergeCell ref="E181:F181"/>
    <mergeCell ref="E182:F182"/>
    <mergeCell ref="E183:F183"/>
    <mergeCell ref="E184:F184"/>
    <mergeCell ref="E185:F185"/>
    <mergeCell ref="E176:F176"/>
    <mergeCell ref="E177:F177"/>
    <mergeCell ref="E178:F178"/>
    <mergeCell ref="E179:F179"/>
    <mergeCell ref="E180:F180"/>
    <mergeCell ref="E191:F191"/>
    <mergeCell ref="E192:F192"/>
    <mergeCell ref="E193:F193"/>
    <mergeCell ref="E194:F194"/>
    <mergeCell ref="E195:F195"/>
    <mergeCell ref="E186:F186"/>
    <mergeCell ref="E187:F187"/>
    <mergeCell ref="E188:F188"/>
    <mergeCell ref="E189:F189"/>
    <mergeCell ref="E190:F190"/>
    <mergeCell ref="E201:F201"/>
    <mergeCell ref="E202:F202"/>
    <mergeCell ref="E203:F203"/>
    <mergeCell ref="E204:F204"/>
    <mergeCell ref="E205:F205"/>
    <mergeCell ref="E196:F196"/>
    <mergeCell ref="E197:F197"/>
    <mergeCell ref="E198:F198"/>
    <mergeCell ref="E199:F199"/>
    <mergeCell ref="E200:F200"/>
    <mergeCell ref="E211:F211"/>
    <mergeCell ref="E212:F212"/>
    <mergeCell ref="E213:F213"/>
    <mergeCell ref="E214:F214"/>
    <mergeCell ref="E215:F215"/>
    <mergeCell ref="E206:F206"/>
    <mergeCell ref="E207:F207"/>
    <mergeCell ref="E208:F208"/>
    <mergeCell ref="E209:F209"/>
    <mergeCell ref="E210:F210"/>
    <mergeCell ref="E221:F221"/>
    <mergeCell ref="E222:F222"/>
    <mergeCell ref="E223:F223"/>
    <mergeCell ref="E224:F224"/>
    <mergeCell ref="E225:F225"/>
    <mergeCell ref="E216:F216"/>
    <mergeCell ref="E217:F217"/>
    <mergeCell ref="E218:F218"/>
    <mergeCell ref="E219:F219"/>
    <mergeCell ref="E220:F220"/>
    <mergeCell ref="E231:F231"/>
    <mergeCell ref="E232:F232"/>
    <mergeCell ref="E233:F233"/>
    <mergeCell ref="E234:F234"/>
    <mergeCell ref="E235:F235"/>
    <mergeCell ref="E226:F226"/>
    <mergeCell ref="E227:F227"/>
    <mergeCell ref="E228:F228"/>
    <mergeCell ref="E229:F229"/>
    <mergeCell ref="E230:F230"/>
    <mergeCell ref="E249:F249"/>
    <mergeCell ref="E250:F250"/>
    <mergeCell ref="E241:F241"/>
    <mergeCell ref="E242:F242"/>
    <mergeCell ref="E243:F243"/>
    <mergeCell ref="E244:F244"/>
    <mergeCell ref="E245:F245"/>
    <mergeCell ref="E236:F236"/>
    <mergeCell ref="E237:F237"/>
    <mergeCell ref="E238:F238"/>
    <mergeCell ref="E239:F239"/>
    <mergeCell ref="E240:F240"/>
    <mergeCell ref="D32:G32"/>
    <mergeCell ref="D33:G33"/>
    <mergeCell ref="D34:G34"/>
    <mergeCell ref="D35:G35"/>
    <mergeCell ref="D36:G36"/>
    <mergeCell ref="E251:F251"/>
    <mergeCell ref="D17:G17"/>
    <mergeCell ref="D18:G18"/>
    <mergeCell ref="D19:G19"/>
    <mergeCell ref="D20:G20"/>
    <mergeCell ref="D21:G21"/>
    <mergeCell ref="D22:G22"/>
    <mergeCell ref="D23:G23"/>
    <mergeCell ref="D24:G24"/>
    <mergeCell ref="D25:G25"/>
    <mergeCell ref="D26:G26"/>
    <mergeCell ref="D27:G27"/>
    <mergeCell ref="D28:G28"/>
    <mergeCell ref="D29:G29"/>
    <mergeCell ref="D30:G30"/>
    <mergeCell ref="D31:G31"/>
    <mergeCell ref="E246:F246"/>
    <mergeCell ref="E247:F247"/>
    <mergeCell ref="E248:F248"/>
    <mergeCell ref="D42:G42"/>
    <mergeCell ref="D43:G43"/>
    <mergeCell ref="D44:G44"/>
    <mergeCell ref="D45:G45"/>
    <mergeCell ref="D46:G46"/>
    <mergeCell ref="D37:G37"/>
    <mergeCell ref="D38:G38"/>
    <mergeCell ref="D39:G39"/>
    <mergeCell ref="D40:G40"/>
    <mergeCell ref="D41:G41"/>
    <mergeCell ref="D52:G52"/>
    <mergeCell ref="D53:G53"/>
    <mergeCell ref="D54:G54"/>
    <mergeCell ref="D55:G55"/>
    <mergeCell ref="D56:G56"/>
    <mergeCell ref="D47:G47"/>
    <mergeCell ref="D48:G48"/>
    <mergeCell ref="D49:G49"/>
    <mergeCell ref="D50:G50"/>
    <mergeCell ref="D51:G51"/>
    <mergeCell ref="D62:G62"/>
    <mergeCell ref="D63:G63"/>
    <mergeCell ref="D64:G64"/>
    <mergeCell ref="D65:G65"/>
    <mergeCell ref="D57:G57"/>
    <mergeCell ref="D58:G58"/>
    <mergeCell ref="D59:G59"/>
    <mergeCell ref="D60:G60"/>
    <mergeCell ref="D61:G61"/>
  </mergeCells>
  <printOptions/>
  <pageMargins left="0.3937007874015748" right="0.3937007874015748" top="0.984251968503937" bottom="0.3937007874015748" header="0" footer="0"/>
  <pageSetup horizontalDpi="600" verticalDpi="600" orientation="landscape" paperSize="9" r:id="rId1"/>
  <rowBreaks count="2" manualBreakCount="2">
    <brk id="66" max="16383" man="1"/>
    <brk id="25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Ponomarenko</dc:creator>
  <cp:keywords/>
  <dc:description/>
  <cp:lastModifiedBy>Взвад</cp:lastModifiedBy>
  <dcterms:created xsi:type="dcterms:W3CDTF">2009-02-13T09:10:05Z</dcterms:created>
  <dcterms:modified xsi:type="dcterms:W3CDTF">2017-09-27T12:41:03Z</dcterms:modified>
  <cp:category/>
  <cp:version/>
  <cp:contentType/>
  <cp:contentStatus/>
</cp:coreProperties>
</file>